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J:\sprawy komórek zaangażowanych we wdrażanie FUE\DOI\OIK\Komitet Sterujący\12.Sprawozdawczość z koordynacji\Sprawozdanie za 2021 r\Załączniki do sprawozdania\"/>
    </mc:Choice>
  </mc:AlternateContent>
  <xr:revisionPtr revIDLastSave="0" documentId="13_ncr:1_{00B78DDC-3098-458D-BD2E-02EFBCC1E60C}" xr6:coauthVersionLast="47" xr6:coauthVersionMax="47" xr10:uidLastSave="{00000000-0000-0000-0000-000000000000}"/>
  <bookViews>
    <workbookView xWindow="-120" yWindow="-120" windowWidth="20730" windowHeight="11160" tabRatio="842" activeTab="4" xr2:uid="{00000000-000D-0000-FFFF-FFFF00000000}"/>
  </bookViews>
  <sheets>
    <sheet name="PM_alokacja_kontraktacja" sheetId="6" r:id="rId1"/>
    <sheet name="PM_PD" sheetId="1" r:id="rId2"/>
    <sheet name="PM_projekty_COVID" sheetId="11" r:id="rId3"/>
    <sheet name="PM_ewaluacja" sheetId="10" r:id="rId4"/>
    <sheet name="PM_wskaźniki" sheetId="12" r:id="rId5"/>
  </sheets>
  <externalReferences>
    <externalReference r:id="rId6"/>
    <externalReference r:id="rId7"/>
  </externalReferences>
  <definedNames>
    <definedName name="_xlnm._FilterDatabase" localSheetId="1" hidden="1">PM_PD!$A$5:$L$15</definedName>
    <definedName name="_xlnm.Print_Area" localSheetId="0">PM_alokacja_kontraktacja!$A$2:$R$13</definedName>
    <definedName name="_xlnm.Print_Area" localSheetId="3">PM_ewaluacja!$A$2:$D$2</definedName>
    <definedName name="_xlnm.Print_Area" localSheetId="1">PM_PD!$A$1:$L$15</definedName>
    <definedName name="PO">'[1]Informacje ogólne'!$K$118:$K$154</definedName>
    <definedName name="skrot" localSheetId="4">#REF!</definedName>
    <definedName name="skrot">#REF!</definedName>
    <definedName name="skroty_PI" localSheetId="3">'[2]Informacje ogólne'!$N$104:$N$109</definedName>
    <definedName name="skroty_PI" localSheetId="1">#REF!</definedName>
    <definedName name="skroty_PI">'[2]Informacje ogólne'!$N$104:$N$109</definedName>
    <definedName name="skroty_PP" localSheetId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6" i="6" l="1"/>
  <c r="G16" i="1"/>
  <c r="F16" i="1"/>
  <c r="H14" i="6"/>
  <c r="G14" i="6"/>
  <c r="I9" i="6" l="1"/>
  <c r="N9" i="6" s="1"/>
  <c r="I8" i="6"/>
  <c r="N8" i="6" s="1"/>
  <c r="I13" i="6" l="1"/>
  <c r="N13" i="6" s="1"/>
  <c r="U7" i="11" l="1"/>
  <c r="O41" i="11" l="1"/>
  <c r="N41" i="11"/>
  <c r="P43" i="11"/>
  <c r="P41" i="11" s="1"/>
  <c r="P35" i="11"/>
  <c r="O35" i="11"/>
  <c r="N35" i="11"/>
  <c r="Q29" i="11" l="1"/>
  <c r="P29" i="11"/>
  <c r="O29" i="11"/>
  <c r="N29" i="11"/>
  <c r="Q23" i="11"/>
  <c r="P23" i="11"/>
  <c r="O23" i="11"/>
  <c r="N23" i="11"/>
  <c r="Q14" i="11"/>
  <c r="P14" i="11"/>
  <c r="O14" i="11"/>
  <c r="N14" i="11"/>
  <c r="Q8" i="11"/>
  <c r="P8" i="11"/>
  <c r="O8" i="11"/>
  <c r="N8" i="11"/>
  <c r="O7" i="11" l="1"/>
  <c r="Q7" i="11"/>
  <c r="P7" i="11"/>
  <c r="N7" i="11"/>
  <c r="I10" i="6"/>
  <c r="N10" i="6" s="1"/>
  <c r="I11" i="6"/>
  <c r="N11" i="6" s="1"/>
  <c r="I12" i="6"/>
  <c r="N12" i="6" s="1"/>
</calcChain>
</file>

<file path=xl/sharedStrings.xml><?xml version="1.0" encoding="utf-8"?>
<sst xmlns="http://schemas.openxmlformats.org/spreadsheetml/2006/main" count="683" uniqueCount="260">
  <si>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</si>
  <si>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</si>
  <si>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</si>
  <si>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</si>
  <si>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</si>
  <si>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</si>
  <si>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</si>
  <si>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</si>
  <si>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</si>
  <si>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</si>
  <si>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PI 8vi</t>
  </si>
  <si>
    <t>K</t>
  </si>
  <si>
    <t>Narzędzie 5</t>
  </si>
  <si>
    <t>Narzędzie 3</t>
  </si>
  <si>
    <t>Narzędzie 2</t>
  </si>
  <si>
    <t>VII posiedzenie KS</t>
  </si>
  <si>
    <t>PI 9a</t>
  </si>
  <si>
    <t>X posiedzenie KS</t>
  </si>
  <si>
    <t>PI 2c</t>
  </si>
  <si>
    <t>XI posiedzenie KS</t>
  </si>
  <si>
    <t>P</t>
  </si>
  <si>
    <t>Narzędzie 26</t>
  </si>
  <si>
    <t>Regionalny Program Operacyjny Województwa Pomorskiego na lata 2014 – 2020</t>
  </si>
  <si>
    <t>Zasoby ochrony zdrowia</t>
  </si>
  <si>
    <t>Systemy informatyczne i telemedyczne</t>
  </si>
  <si>
    <t xml:space="preserve"> RPOWP.7.P.1</t>
  </si>
  <si>
    <t>Pomorskie e-Zdrowie</t>
  </si>
  <si>
    <t xml:space="preserve">Projekt został wybrany do dofinansowania </t>
  </si>
  <si>
    <t>39/2016</t>
  </si>
  <si>
    <t>RPOWP.5.K.1</t>
  </si>
  <si>
    <t>Wsparcie realizacji krajowych programów profilaktycznych w kierunku wczesnego wykrywania nowotworu szyjki macicy, piersi i jelita grubego.</t>
  </si>
  <si>
    <t>IV kw. 2016 r.</t>
  </si>
  <si>
    <t>RPOWP.7.K.2</t>
  </si>
  <si>
    <t>III kw 2016 r.</t>
  </si>
  <si>
    <t>RPOWP.5.K.2</t>
  </si>
  <si>
    <t>Regionalny Program Polityki Zdrowotnej dotyczący prewencji cukrzycy typu 2</t>
  </si>
  <si>
    <t>49/2016</t>
  </si>
  <si>
    <t>VIII posiedzenie KS</t>
  </si>
  <si>
    <t>RPOWP.5.P.1</t>
  </si>
  <si>
    <t>RPOWP.7.K.1</t>
  </si>
  <si>
    <t xml:space="preserve"> IV Kw 2016 </t>
  </si>
  <si>
    <t>70/2016</t>
  </si>
  <si>
    <t>RPOWP.5.K.3.</t>
  </si>
  <si>
    <t>Regionalny Program Polityki Zdrowotnej dotyczący rehabilitacji medycznej ułatwiającej powroty do pracy</t>
  </si>
  <si>
    <t xml:space="preserve"> IV kw. 2017 r. </t>
  </si>
  <si>
    <t>85/2016</t>
  </si>
  <si>
    <t>RPOWP.7.P.2.</t>
  </si>
  <si>
    <t>Narzędzie 17</t>
  </si>
  <si>
    <t>Centrum Geriatrii_GUM</t>
  </si>
  <si>
    <t xml:space="preserve"> I kw 2017 r. </t>
  </si>
  <si>
    <t>RPOWP.7.P.3.</t>
  </si>
  <si>
    <t>Centrum Geriatrii_WZR</t>
  </si>
  <si>
    <t>RPOWP.5.K.4.</t>
  </si>
  <si>
    <t>Narzędzie 4</t>
  </si>
  <si>
    <t>Wzmacnianie potencjału zdrowotnego pracowników poprzez zmniejszanie czynników ryzyka dla chorób cywilizacyjnych w środowisku pracy</t>
  </si>
  <si>
    <t>III kw. 2017 r.</t>
  </si>
  <si>
    <t>37/2017/XIII</t>
  </si>
  <si>
    <t>XIII posiedzenie KS</t>
  </si>
  <si>
    <t>III kw 2018</t>
  </si>
  <si>
    <t>IV kw 2018</t>
  </si>
  <si>
    <t>Narzędzie 13, Narzędzie 14, Narzędzie 17</t>
  </si>
  <si>
    <t>Utworzenie Centrum Opieki Geriatrycznej w Pomorskim Centrum Reumatologicznym im. dr Jadwigi Titz-Kosko w Sopocie Sp. z o.o.</t>
  </si>
  <si>
    <t>Centrum Geriatrii w Gdańsku</t>
  </si>
  <si>
    <t>Nazwa Programu:</t>
  </si>
  <si>
    <t>Tabela 1: Alokacja w ramach  Regionalnego Programu Operacyjnego Województwa Pomorskiego na lata 2014 - 2020 przeznaczona na obszar zdrowie</t>
  </si>
  <si>
    <t>Kwoty należy podać razem z rezerwą wykonania</t>
  </si>
  <si>
    <t>Wsparcie UE [euro]</t>
  </si>
  <si>
    <t>Krajowe środki publiczne [euro]</t>
  </si>
  <si>
    <t>Krajowe środki prywatne [euro]</t>
  </si>
  <si>
    <t>Miejsce na komentarz (m.in. w zakresie ewentualnych zmian alokacji przy okazji zmian w RPO itp.)</t>
  </si>
  <si>
    <t>9 = [10+11+12]</t>
  </si>
  <si>
    <t>14 = [7+8+9+13]</t>
  </si>
  <si>
    <t>Działanie - kod</t>
  </si>
  <si>
    <t>Działanie - nazwa</t>
  </si>
  <si>
    <t>Poddziałanie - kod</t>
  </si>
  <si>
    <t>Poddziałanie - nazwa</t>
  </si>
  <si>
    <t>Kategoria interwencji</t>
  </si>
  <si>
    <t>Nr priorytetu inwestycyjnego</t>
  </si>
  <si>
    <t>Ogółem</t>
  </si>
  <si>
    <t>RPPM.05.04.00</t>
  </si>
  <si>
    <t>Zdrowie na rynku pracy</t>
  </si>
  <si>
    <t>RPPM.05.04.01</t>
  </si>
  <si>
    <t>Zdrowie na rynku pracy -mechanizm ZIT</t>
  </si>
  <si>
    <t>8iv</t>
  </si>
  <si>
    <t>RPPM.05.04.02</t>
  </si>
  <si>
    <t>RPPM.07.01.00</t>
  </si>
  <si>
    <t>RPPM.07.01.01</t>
  </si>
  <si>
    <t>Zasoby ochrony zdrowia – mechanizm ZIT</t>
  </si>
  <si>
    <t>9a</t>
  </si>
  <si>
    <t>RPPM.07.01.02</t>
  </si>
  <si>
    <t>RPPM.07.02.00</t>
  </si>
  <si>
    <t>*** RPPM.07.02.00 - Brak poddziałania ***</t>
  </si>
  <si>
    <t>2c</t>
  </si>
  <si>
    <t>Finansowanie ogółem [euro] 
Zgodnie z planami IP/IZ środki dedykowane wyłącznie obszarowi zdrowie 
- finansowanie ogółem [euro]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</si>
  <si>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</si>
  <si>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</si>
  <si>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Zgodnie z planami IP/IZ środki dedykowane wyłącznie obszarowi zdrowie 
- budżet państwa [euro]</t>
  </si>
  <si>
    <r>
      <t>Zgodnie z planami IP/IZ środki dedykowane wyłącznie obszarowi zdrowie 
-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Arial"/>
        <family val="2"/>
        <charset val="238"/>
      </rPr>
      <t>budżet jst [euro]</t>
    </r>
  </si>
  <si>
    <t>Zgodnie z planami IP/IZ środki dedykowane wyłącznie obszarowi zdrowie 
- inne [euro]</t>
  </si>
  <si>
    <t>053</t>
  </si>
  <si>
    <t>081</t>
  </si>
  <si>
    <t>Tabela 2. Działania uzgodnione w Planie działań dla obszaru zdrowie w ramach Regionalnego Programu Operacyjnego</t>
  </si>
  <si>
    <t>Rok, którego roku dot. PD</t>
  </si>
  <si>
    <t xml:space="preserve">Komentarz, np. konkurs potwórzony / unieważniony; projekt pozakonkursowy nie został przyjęty itp.. 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</si>
  <si>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</si>
  <si>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</si>
  <si>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</si>
  <si>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</si>
  <si>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</si>
  <si>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</si>
  <si>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</si>
  <si>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</si>
  <si>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</si>
  <si>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</si>
  <si>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</si>
  <si>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</si>
  <si>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</si>
  <si>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</si>
  <si>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</si>
  <si>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</si>
  <si>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</si>
  <si>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</si>
  <si>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</si>
  <si>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</si>
  <si>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</si>
  <si>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</si>
  <si>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w przygotowaniu</t>
  </si>
  <si>
    <t>Tak/Nie</t>
  </si>
  <si>
    <t>liczba respiratorów</t>
  </si>
  <si>
    <t>w trakcie realizacji</t>
  </si>
  <si>
    <t>zakończony</t>
  </si>
  <si>
    <t>Pomorskie</t>
  </si>
  <si>
    <t>projekt pozakonkursowy</t>
  </si>
  <si>
    <t>Tak</t>
  </si>
  <si>
    <t>RPO WP.7.P.2</t>
  </si>
  <si>
    <t>Gdański Uniwersytet Medyczny</t>
  </si>
  <si>
    <t>Gdańsk</t>
  </si>
  <si>
    <t>Rozszerzenie projektu pozakonkursowego aktualnie realizowanego ze środków RPO o wsparcie 3 podmiotów na rzecz walki z COVID-19</t>
  </si>
  <si>
    <t>Uniwersyteckie Centrum Medycyny Morskiej i Tropikalnej w Gdyni</t>
  </si>
  <si>
    <t>Gdynia</t>
  </si>
  <si>
    <t>zakup aparatury medycznej, roboty budowlane, zakup masek, kombinzonów, fartuchów, rękawic</t>
  </si>
  <si>
    <t>Nie</t>
  </si>
  <si>
    <t>rezygnacja z zakupu aparatu TK</t>
  </si>
  <si>
    <t>7 Szpital Marynarki Wojennej Samodzielny Publiczny Zakład Opieki Zdrowotnej im. Kontradmirała Profesora Wiesława Łasińskiego w Gdańsku</t>
  </si>
  <si>
    <t>roboty budowlane, zakup aparatyry medycznej, diagnostycznej, sprzętu medycznego, lekarstw, odczynników, materiałów medycznych, środków do dezynfekcji, zakup środków ochrony indywidualnej, zakup tymczasowych obiektów kubaturowych związanych z leczeniem i diagnostyką</t>
  </si>
  <si>
    <t>Wojewódzka Stacja Sanitarno-Epidemiologiczna w Gdańsku</t>
  </si>
  <si>
    <t xml:space="preserve">zakup aparatury diagnostycznej, zakup lekarstw,  odczynników, materiałów medycznych, zakup środków do dezynfekcji, zakup środków ochrony indywidualnej, zakup systemów e-zdrowia, w tym systemów telemedycyny i teleopieki, </t>
  </si>
  <si>
    <t>konkurs</t>
  </si>
  <si>
    <t>RPO WP.7.K.1</t>
  </si>
  <si>
    <t xml:space="preserve">Szpitale Pomorskie Sp. z o. o. </t>
  </si>
  <si>
    <t>Gdynia/Wejherowo/Gdańsk</t>
  </si>
  <si>
    <t>roboty budowlane, zakup sprzętu i aparatury, testy, środki ochrony, dezynfekcja, IT</t>
  </si>
  <si>
    <t>rozszerzenie projektu konkursowego w ramach Osi 7 Zdrowie, Działanie 7.1 Zasoby ochrony zdrowia RPO</t>
  </si>
  <si>
    <t>Copernicus Podmiot Leczniczy Sp. z o. o. z Gdańska</t>
  </si>
  <si>
    <t xml:space="preserve">rozszerzenie projektu konkursowego w ramach Osi 7 Zdrowie, Działanie 7.1 Zasoby ochrony zdrowia RPO. </t>
  </si>
  <si>
    <t>Szpital Dziecięcy Polanki im. M. Płażyńskiego Sp. z o. o. w Gdańsku</t>
  </si>
  <si>
    <t>Wojewódzki Szpital Psychiatryczny im. Prof.. T. Bilikiewicza w Gdańsku</t>
  </si>
  <si>
    <t>Wojewódzki Ośrdoek Terapii Uzależnień w Gdańsku</t>
  </si>
  <si>
    <t>Przemysłowy Zespół Opieki Zdrowotnej Sp. z o. o. w Gańsku</t>
  </si>
  <si>
    <t>Stacja Pogotowia Ratunkowego w Gdańsku</t>
  </si>
  <si>
    <t>Samodzielne Publiczne Pogotowie Ratunkowe w Pruszczu Gdańskim</t>
  </si>
  <si>
    <t>Pruszcz Gdański</t>
  </si>
  <si>
    <t xml:space="preserve">Szpital Specjalistyczny w Kościerzynie Sp. z o. o. </t>
  </si>
  <si>
    <t xml:space="preserve">Kościerzyna </t>
  </si>
  <si>
    <t>rozszerzenie projektu konkursowego w ramach Osi 7 Zdrowie, Działanie 7.1 Zasoby ochrony zdrowia RPO.</t>
  </si>
  <si>
    <t>Wojewódzki Szpital Specjalistyczny im. J. Korczaka w Słupsku Sp. z o. o.</t>
  </si>
  <si>
    <t>Słupsk</t>
  </si>
  <si>
    <t>Centrum Zdrowia Psychicznego w Słupsku</t>
  </si>
  <si>
    <t>Stacja Pogotowia Ratunkowego w Słupsku</t>
  </si>
  <si>
    <t>RPO WP.7.P.3</t>
  </si>
  <si>
    <t xml:space="preserve">Pomorskie Centrum Reumatologiczne im. Dr. J. Titz-Kosko w Sopocie Sp. Z o. o. </t>
  </si>
  <si>
    <t>Sopot</t>
  </si>
  <si>
    <t>Samodzielny Publiczny Zespół Zakładów Opieki Zdrowotnej Miejska Stacja Pogotowia Ratunkowego z Przychodnią w Sopocie</t>
  </si>
  <si>
    <t>rozszerzenie projektu pozakonkursowego w ramach Osi 7 Zdrowie, Działanie 7.1 Zasoby ochrony zdrowia RPO</t>
  </si>
  <si>
    <t xml:space="preserve">Powiatowe Centrum Zdrowia Sp. Z o. o. </t>
  </si>
  <si>
    <t>Malbork, Nowy Dwór Gdański</t>
  </si>
  <si>
    <t>EMC Szpitale Szpital Zdrowie w Kwidzynie</t>
  </si>
  <si>
    <t xml:space="preserve">Kwidzyn </t>
  </si>
  <si>
    <t>Zdrowie Ratownictwo Medyczne Sp. z o. o w Kwidzynie</t>
  </si>
  <si>
    <t>Kwidzyn</t>
  </si>
  <si>
    <t xml:space="preserve">Szpitale Polskie S.A - Szpital Polski w Sztumie </t>
  </si>
  <si>
    <t>Sztum</t>
  </si>
  <si>
    <t>Karetki Sztumskie Sp. z o. o.</t>
  </si>
  <si>
    <t>Powiat Starogardzki</t>
  </si>
  <si>
    <t>Starogard Gdański</t>
  </si>
  <si>
    <t>Szpitale Tczewskie S.A.</t>
  </si>
  <si>
    <t>Tczew</t>
  </si>
  <si>
    <t xml:space="preserve">Kociewskie Centrum Zdrowia Sp. z o. o. </t>
  </si>
  <si>
    <t>Samodzielny Publiczny Specjalistyczny Zakład Opieki Zdrowotnej w Lęborku</t>
  </si>
  <si>
    <t>Lębork</t>
  </si>
  <si>
    <t>Powiatowe Centrum Zdrowia Sp. Zz o. o. w Kartuzach</t>
  </si>
  <si>
    <t xml:space="preserve">Kartuzy </t>
  </si>
  <si>
    <t xml:space="preserve">Szpital Pucki Sp. z o. o. </t>
  </si>
  <si>
    <t>Puck</t>
  </si>
  <si>
    <t>Szpital Powiatu Bytowskiego Sp. z o. o.</t>
  </si>
  <si>
    <t>Bytów</t>
  </si>
  <si>
    <t xml:space="preserve">Szpital Specjalistyczny w Prabutach Sp. z o. o. </t>
  </si>
  <si>
    <t>Prabuty</t>
  </si>
  <si>
    <t>Szpital dla Nerwowo i Psychicznie Chorych im. St. Kryzana w Starogardzie Gdańskim</t>
  </si>
  <si>
    <t>Szpital Specjalistyczny im. J.K. Łukowicza w Chojnicach</t>
  </si>
  <si>
    <t>Chojnice</t>
  </si>
  <si>
    <t xml:space="preserve">Gdynia </t>
  </si>
  <si>
    <t>Samodzielny Publiczny Zakład Opieki Zdrowotnej Miejska Stacja Pogotowia Ratunkowego w Gdyni</t>
  </si>
  <si>
    <t>Powiat Człuchowski</t>
  </si>
  <si>
    <t>Człuchów</t>
  </si>
  <si>
    <t>Szpital Powiatowy w Człuchowie</t>
  </si>
  <si>
    <t xml:space="preserve">Szpital Miejski w Miastku Sp. z o. o. </t>
  </si>
  <si>
    <t>Miastko</t>
  </si>
  <si>
    <t>roboty budowlane, zakup sprzętu i aparatury, testy diagnostyczne, zakup środków ochrony indywidualnej oraz materiałów do dezynfekcji</t>
  </si>
  <si>
    <t xml:space="preserve">roboty budowlane, zakup sprzętu i aparatury, testy, wyposażenie laboratorium, IT, zakup środków ochrony indywdualnej oraz materiałów do dezynfekcji </t>
  </si>
  <si>
    <t xml:space="preserve">roboty budowlane, zakup sprzętu i aparatury, zakup środków ochrony indywdualnej oraz materiałów do dezynfekcji </t>
  </si>
  <si>
    <t xml:space="preserve">roboty budowlane, zakup sprzętu i aparatury, zakup środków ochrony indywidualnej oraz materiałów do dezynfekcji </t>
  </si>
  <si>
    <t xml:space="preserve">zakup sprzętu i aparatury, zakup środków ochrony indywidualnej oraz materiałów do dezynfekcji </t>
  </si>
  <si>
    <t xml:space="preserve">roboty budowlane, zakup sprzętu i aparaturyzakup, środków ochrony indywidualnej oraz materiałów do dezynfekcji </t>
  </si>
  <si>
    <t>Zakres</t>
  </si>
  <si>
    <t>Odbudowa i odporność - REACT-EU</t>
  </si>
  <si>
    <t>13i</t>
  </si>
  <si>
    <t xml:space="preserve">Wartość podpisanych umów - wsparcie UE [pln] </t>
  </si>
  <si>
    <t>Wartość podpisanych umów - wartośc wydatków kwalifikowalnych [pln]</t>
  </si>
  <si>
    <t>Wartość podpisanych umów - wartośc wydatków ogółem [pln]</t>
  </si>
  <si>
    <t>Tabela 4: Ewaluacje w ochronie zdrowia</t>
  </si>
  <si>
    <t>TAK/NIE/NIE DOTYCZY</t>
  </si>
  <si>
    <t>Czy w 2021 r. realizowali Państwo ewaluację z zakresu ochrony zdrowia (w całości lub częściowo poświęconej wsparciu ze środków UE ochrony zdrowia)?</t>
  </si>
  <si>
    <t>Jeżeli tak proszę o krótką informację o wynikach ewaluacji (5 zdań)</t>
  </si>
  <si>
    <t>Regionalne Centrum Krwiodawstwa i Krwiolecznictwa w Gdańsku SPZOZ</t>
  </si>
  <si>
    <t xml:space="preserve">Tabela 3. Wykaz działań na rzecz COVID-19 na podstawie informacji przekazanych do SKS </t>
  </si>
  <si>
    <t xml:space="preserve">Tabela 5: Wybrane efekty działań </t>
  </si>
  <si>
    <t>Wartość osiągnięta (stan na 31.12.2021 r.)</t>
  </si>
  <si>
    <t>Wartość docelowa (stan na 31.12.2021 r.)</t>
  </si>
  <si>
    <t>Poziom wykonania wskaźnika [%]</t>
  </si>
  <si>
    <t>Komentarz</t>
  </si>
  <si>
    <t>Liczba osób objętych programem zdrowotnym dzięki EFS (os.)</t>
  </si>
  <si>
    <t>Liczba osób, które dzięki interwencji EFS zgłosiły się na badanie profilaktyczne (os.)</t>
  </si>
  <si>
    <t>Liczba wspartych podmiotów leczniczych (szt.)</t>
  </si>
  <si>
    <t>Liczba usług publicznych udostępnionych on-line o stopniu dojrzałości 3-  dwustronna interakcja (szt.)</t>
  </si>
  <si>
    <t>Ludność objęta ulepszonymi usługami zdrowotnymi (os.)</t>
  </si>
  <si>
    <t>Liczba nowo zakupionego wysokospecjalistycznego sprzętu medycznego (szt.)</t>
  </si>
  <si>
    <t>Starogard Gdański, Tczew</t>
  </si>
  <si>
    <t>RPPM.13.02.00</t>
  </si>
  <si>
    <t>Ochrona zdrowia-REACT-EU</t>
  </si>
  <si>
    <t>planowane zmniejszenie alokacji o 45 000 euro</t>
  </si>
  <si>
    <t>planowane zmniejszenie alokacji o 590 000 euro</t>
  </si>
  <si>
    <t>8vi</t>
  </si>
  <si>
    <t>Gmina Miejska Tczew</t>
  </si>
  <si>
    <t>Eliminowanie zdrowotnych czynników ryzyka w miejscu pracy</t>
  </si>
  <si>
    <t xml:space="preserve">Przgotowanie 4 stanowisk do pracy zdalnej, w celu ochrony zdrowia pracowników oraz ograniczenia ryzyka rozprzestrzeniania się koronawirusa. </t>
  </si>
  <si>
    <t>rozszerzenie projektu konkursowego w ramach Osi 5 Zatrudnienie, Działanie 5.4. Zrowie na rynku pracy RPO</t>
  </si>
  <si>
    <t>Copernicus Podmiot Leczniczy Sp. z o. o.</t>
  </si>
  <si>
    <t>brak</t>
  </si>
  <si>
    <t>nie dotyczy</t>
  </si>
  <si>
    <t>Projekt skierowany do uczestników indywidualnych</t>
  </si>
  <si>
    <t>woj. pomorskie</t>
  </si>
  <si>
    <t>Rehabilitacja kardiologiczna</t>
  </si>
  <si>
    <t>Nawiązanie współpracy z kilkoma placówkami w woj. pomorskim mogącymi realizować świadczenia w zakresie intensywnej rehabilitacji kardiologicznej w celu zapewnienia wsparcia w postaci badań i rehabilitacji kardiologicznej po przebyciu COVID-19 maksymalnie blisko miejsca zamieszkania uczestników projektu.</t>
  </si>
  <si>
    <t>TAK
W 2021 r. zostały zrealizowane trzy ewaluacje horyzontalne, które obejmowały także wątki w obszarze ochrony zdrowia:
1.	„Ocena ex ante projektów dokumentów strategicznych i programowych województwa pomorskiego dla perspektywy finansowej 2021+. Etap 1 – Ocena ex ante projektu Strategii Rozwoju Województwa Pomorskiego 2030”
2.	„Ocena ex ante projektów dokumentów strategicznych i programowych województwa pomorskiego dla perspektywy finansowej 2021+. Etap 2 – Ocena ex ante projektu Fundusze Europejskie dla Pomorza 2021-2027”
3.	„Ocena ex ante możliwości wykorzystania IF w ramach Strategii Rozwoju Województwa Pomorskiego 2030 – Etap 1. Analiza dotychczasowych doświadczeń, potencjału instytucjonalnego i zapotrzebowania”</t>
  </si>
  <si>
    <t>W ramach oceny ex ante projektu Strategii Rozwoju Województwa Pomorskiego 2030 wskazano na potrzebę uzupełnienia zapisów dokumentu o najnowsze kierunki działań zdrowia publicznego i opieki koordynowanej z centralną rolą pacjenta. Ponadto w diagnozie Strategii brakowało informacji o potencjale dużej bazy leczniczej, mogącej stanowić uzupełnienie naukowo – badawcze istniejącego szpitala uniwersyteckiego.
W przypadku oceny ex ante projektu Fundusze Europejskie dla Pomorza 2021-2027 wykazano, że warto doprecyzować zapisy diagnozy Programu o potrzebę wsparcia i rozwoju interdyscyplinarnych zespołów w obszarze wybranych problemów zdrowotnych.
Ocena ex ante IF 2021-2027 dowiodła, że w obszarze zdrowia i włączenia społecznego IF mają ograniczone zastosowanie. Dodatkowo, wiele działań ma charakter „miękki”, w tym sieciujący, a do takich działań  IF nie są adekwatną formą wsparcia. Należy jednak rozważyć zastosowanie instrumentów dłużnych (ew. ze wsparciem bezzwrotnym) w deinstytucjonalizacji, koordynacji i personalizacji świadczeń zdrowotnych i społecznych oraz zasobach ochrony zdrowia – dla wybranych typów projektów i obok wsparcia bezzwrotnego.</t>
  </si>
  <si>
    <t>SUMA</t>
  </si>
  <si>
    <t>SUMA EURO</t>
  </si>
  <si>
    <t>SUMA PLN</t>
  </si>
  <si>
    <t xml:space="preserve">kurs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</si>
</sst>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3">
    <xf numFmtId="0" fontId="0" fillId="0" borderId="0" xfId="0"/>
    <xf numFmtId="164" fontId="2" fillId="0" borderId="0" xfId="1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/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8" fillId="0" borderId="0" xfId="0" applyFont="1"/>
    <xf numFmtId="0" fontId="7" fillId="0" borderId="0" xfId="0" applyFont="1" applyAlignment="1">
      <alignment horizontal="center" vertical="center"/>
    </xf>
    <xf numFmtId="0" fontId="9" fillId="0" borderId="0" xfId="0" applyFont="1"/>
    <xf numFmtId="4" fontId="9" fillId="0" borderId="0" xfId="0" applyNumberFormat="1" applyFont="1"/>
    <xf numFmtId="164" fontId="1" fillId="0" borderId="0" xfId="1" applyFont="1"/>
    <xf numFmtId="0" fontId="10" fillId="0" borderId="0" xfId="0" applyFont="1"/>
    <xf numFmtId="0" fontId="2" fillId="0" borderId="1" xfId="0" applyFont="1" applyBorder="1" applyAlignment="1">
      <alignment horizontal="left"/>
    </xf>
    <xf numFmtId="4" fontId="6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/>
    </xf>
    <xf numFmtId="0" fontId="6" fillId="0" borderId="13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top" wrapText="1"/>
    </xf>
    <xf numFmtId="4" fontId="2" fillId="0" borderId="1" xfId="1" applyNumberFormat="1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left"/>
    </xf>
    <xf numFmtId="0" fontId="16" fillId="0" borderId="0" xfId="0" applyFont="1"/>
    <xf numFmtId="0" fontId="17" fillId="0" borderId="0" xfId="0" applyFont="1" applyAlignment="1">
      <alignment horizontal="left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2" fillId="2" borderId="20" xfId="0" applyFont="1" applyFill="1" applyBorder="1" applyAlignment="1">
      <alignment horizontal="center" vertical="top" wrapText="1"/>
    </xf>
    <xf numFmtId="0" fontId="12" fillId="0" borderId="0" xfId="0" applyFont="1"/>
    <xf numFmtId="0" fontId="14" fillId="10" borderId="1" xfId="0" applyFont="1" applyFill="1" applyBorder="1" applyAlignment="1">
      <alignment horizontal="left" vertical="center" wrapText="1"/>
    </xf>
    <xf numFmtId="0" fontId="14" fillId="10" borderId="1" xfId="0" applyFont="1" applyFill="1" applyBorder="1" applyAlignment="1">
      <alignment horizontal="left" vertical="center"/>
    </xf>
    <xf numFmtId="4" fontId="15" fillId="11" borderId="1" xfId="0" applyNumberFormat="1" applyFont="1" applyFill="1" applyBorder="1" applyAlignment="1">
      <alignment horizontal="right" vertical="center"/>
    </xf>
    <xf numFmtId="0" fontId="13" fillId="6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/>
    </xf>
    <xf numFmtId="0" fontId="15" fillId="5" borderId="1" xfId="0" applyFont="1" applyFill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4" fontId="13" fillId="0" borderId="1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4" fontId="13" fillId="9" borderId="1" xfId="0" applyNumberFormat="1" applyFont="1" applyFill="1" applyBorder="1" applyAlignment="1">
      <alignment horizontal="right" vertical="center"/>
    </xf>
    <xf numFmtId="0" fontId="13" fillId="9" borderId="1" xfId="0" applyFont="1" applyFill="1" applyBorder="1" applyAlignment="1">
      <alignment horizontal="left" vertical="center"/>
    </xf>
    <xf numFmtId="0" fontId="13" fillId="6" borderId="1" xfId="0" applyFont="1" applyFill="1" applyBorder="1" applyAlignment="1">
      <alignment horizontal="left" vertical="center"/>
    </xf>
    <xf numFmtId="0" fontId="14" fillId="6" borderId="1" xfId="0" applyFont="1" applyFill="1" applyBorder="1" applyAlignment="1">
      <alignment horizontal="left" vertical="center"/>
    </xf>
    <xf numFmtId="0" fontId="13" fillId="11" borderId="21" xfId="0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/>
    </xf>
    <xf numFmtId="0" fontId="13" fillId="11" borderId="24" xfId="0" applyFont="1" applyFill="1" applyBorder="1" applyAlignment="1">
      <alignment horizontal="left" vertical="center"/>
    </xf>
    <xf numFmtId="0" fontId="13" fillId="12" borderId="1" xfId="0" applyFont="1" applyFill="1" applyBorder="1" applyAlignment="1">
      <alignment horizontal="left" vertical="center" wrapText="1"/>
    </xf>
    <xf numFmtId="0" fontId="14" fillId="12" borderId="1" xfId="0" applyFont="1" applyFill="1" applyBorder="1" applyAlignment="1">
      <alignment horizontal="left" vertical="center"/>
    </xf>
    <xf numFmtId="4" fontId="15" fillId="13" borderId="1" xfId="0" applyNumberFormat="1" applyFont="1" applyFill="1" applyBorder="1" applyAlignment="1">
      <alignment horizontal="right" vertical="center"/>
    </xf>
    <xf numFmtId="4" fontId="13" fillId="14" borderId="1" xfId="0" applyNumberFormat="1" applyFont="1" applyFill="1" applyBorder="1" applyAlignment="1">
      <alignment horizontal="right" vertical="center"/>
    </xf>
    <xf numFmtId="0" fontId="13" fillId="8" borderId="23" xfId="0" applyFont="1" applyFill="1" applyBorder="1" applyAlignment="1">
      <alignment horizontal="left" vertical="center" wrapText="1"/>
    </xf>
    <xf numFmtId="0" fontId="13" fillId="8" borderId="1" xfId="0" applyFont="1" applyFill="1" applyBorder="1" applyAlignment="1">
      <alignment horizontal="left" vertical="center"/>
    </xf>
    <xf numFmtId="0" fontId="13" fillId="8" borderId="24" xfId="0" applyFont="1" applyFill="1" applyBorder="1" applyAlignment="1">
      <alignment horizontal="left" vertical="center"/>
    </xf>
    <xf numFmtId="0" fontId="13" fillId="12" borderId="1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left" vertical="center"/>
    </xf>
    <xf numFmtId="0" fontId="13" fillId="14" borderId="1" xfId="0" applyFont="1" applyFill="1" applyBorder="1" applyAlignment="1">
      <alignment horizontal="left" vertical="center"/>
    </xf>
    <xf numFmtId="0" fontId="13" fillId="11" borderId="0" xfId="0" applyFont="1" applyFill="1" applyAlignment="1">
      <alignment horizontal="left" vertical="center" wrapText="1"/>
    </xf>
    <xf numFmtId="0" fontId="14" fillId="11" borderId="1" xfId="0" applyFont="1" applyFill="1" applyBorder="1" applyAlignment="1">
      <alignment horizontal="left" vertical="center"/>
    </xf>
    <xf numFmtId="0" fontId="14" fillId="12" borderId="0" xfId="0" applyFont="1" applyFill="1" applyAlignment="1">
      <alignment horizontal="left" vertical="top"/>
    </xf>
    <xf numFmtId="4" fontId="15" fillId="4" borderId="1" xfId="0" applyNumberFormat="1" applyFont="1" applyFill="1" applyBorder="1" applyAlignment="1">
      <alignment horizontal="right" vertical="center"/>
    </xf>
    <xf numFmtId="4" fontId="13" fillId="4" borderId="1" xfId="0" applyNumberFormat="1" applyFont="1" applyFill="1" applyBorder="1" applyAlignment="1">
      <alignment horizontal="right" vertical="center"/>
    </xf>
    <xf numFmtId="0" fontId="14" fillId="0" borderId="0" xfId="0" applyFont="1"/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19" fillId="2" borderId="12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13" xfId="0" applyFont="1" applyFill="1" applyBorder="1" applyAlignment="1">
      <alignment horizontal="center" vertical="top" wrapText="1"/>
    </xf>
    <xf numFmtId="0" fontId="13" fillId="8" borderId="2" xfId="0" applyFont="1" applyFill="1" applyBorder="1" applyAlignment="1">
      <alignment horizontal="left" vertical="center" wrapText="1"/>
    </xf>
    <xf numFmtId="0" fontId="13" fillId="8" borderId="1" xfId="0" applyFont="1" applyFill="1" applyBorder="1" applyAlignment="1">
      <alignment horizontal="left" vertical="center" wrapText="1"/>
    </xf>
    <xf numFmtId="0" fontId="13" fillId="0" borderId="23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4" fontId="2" fillId="0" borderId="19" xfId="1" applyNumberFormat="1" applyFont="1" applyFill="1" applyBorder="1" applyAlignment="1">
      <alignment horizontal="right" vertical="top" wrapText="1"/>
    </xf>
    <xf numFmtId="0" fontId="6" fillId="0" borderId="17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/>
    </xf>
    <xf numFmtId="4" fontId="6" fillId="0" borderId="23" xfId="0" applyNumberFormat="1" applyFont="1" applyFill="1" applyBorder="1" applyAlignment="1">
      <alignment horizontal="right"/>
    </xf>
    <xf numFmtId="0" fontId="20" fillId="0" borderId="23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4" fontId="14" fillId="0" borderId="1" xfId="0" applyNumberFormat="1" applyFont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right" vertical="center" wrapText="1"/>
    </xf>
    <xf numFmtId="4" fontId="21" fillId="0" borderId="1" xfId="0" applyNumberFormat="1" applyFont="1" applyBorder="1" applyAlignment="1">
      <alignment horizontal="right" vertical="center" wrapText="1"/>
    </xf>
    <xf numFmtId="0" fontId="22" fillId="0" borderId="1" xfId="0" applyFont="1" applyBorder="1" applyAlignment="1">
      <alignment horizontal="center"/>
    </xf>
    <xf numFmtId="9" fontId="22" fillId="0" borderId="1" xfId="0" applyNumberFormat="1" applyFont="1" applyBorder="1" applyAlignment="1">
      <alignment horizontal="center"/>
    </xf>
    <xf numFmtId="3" fontId="22" fillId="0" borderId="1" xfId="0" applyNumberFormat="1" applyFont="1" applyBorder="1" applyAlignment="1">
      <alignment horizontal="center"/>
    </xf>
    <xf numFmtId="10" fontId="22" fillId="0" borderId="1" xfId="0" applyNumberFormat="1" applyFont="1" applyBorder="1" applyAlignment="1">
      <alignment horizontal="center"/>
    </xf>
    <xf numFmtId="4" fontId="20" fillId="5" borderId="25" xfId="0" applyNumberFormat="1" applyFont="1" applyFill="1" applyBorder="1" applyAlignment="1">
      <alignment horizontal="center" vertical="center" wrapText="1"/>
    </xf>
    <xf numFmtId="4" fontId="20" fillId="7" borderId="23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15" fillId="15" borderId="21" xfId="0" applyFont="1" applyFill="1" applyBorder="1" applyAlignment="1">
      <alignment horizontal="center" vertical="center" wrapText="1"/>
    </xf>
    <xf numFmtId="0" fontId="15" fillId="15" borderId="1" xfId="0" applyFont="1" applyFill="1" applyBorder="1" applyAlignment="1">
      <alignment horizontal="center" vertical="center" wrapText="1"/>
    </xf>
    <xf numFmtId="0" fontId="15" fillId="15" borderId="1" xfId="0" applyFont="1" applyFill="1" applyBorder="1" applyAlignment="1">
      <alignment horizontal="center" vertical="center"/>
    </xf>
    <xf numFmtId="0" fontId="14" fillId="15" borderId="0" xfId="0" applyFont="1" applyFill="1"/>
    <xf numFmtId="0" fontId="13" fillId="15" borderId="0" xfId="0" applyFont="1" applyFill="1" applyAlignment="1">
      <alignment horizontal="center" vertical="center" wrapText="1"/>
    </xf>
    <xf numFmtId="0" fontId="20" fillId="15" borderId="2" xfId="0" applyFont="1" applyFill="1" applyBorder="1" applyAlignment="1">
      <alignment horizontal="center" vertical="center" wrapText="1"/>
    </xf>
    <xf numFmtId="0" fontId="20" fillId="15" borderId="1" xfId="0" applyFont="1" applyFill="1" applyBorder="1" applyAlignment="1">
      <alignment horizontal="center" vertical="center" wrapText="1"/>
    </xf>
    <xf numFmtId="0" fontId="20" fillId="15" borderId="21" xfId="0" applyFont="1" applyFill="1" applyBorder="1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/>
    </xf>
    <xf numFmtId="0" fontId="20" fillId="0" borderId="22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 wrapText="1"/>
    </xf>
    <xf numFmtId="0" fontId="20" fillId="9" borderId="23" xfId="0" applyFont="1" applyFill="1" applyBorder="1" applyAlignment="1">
      <alignment horizontal="left" vertical="center" wrapText="1"/>
    </xf>
    <xf numFmtId="0" fontId="20" fillId="8" borderId="24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/>
    </xf>
    <xf numFmtId="0" fontId="13" fillId="8" borderId="21" xfId="0" applyFont="1" applyFill="1" applyBorder="1" applyAlignment="1">
      <alignment horizontal="left" vertical="center" wrapText="1"/>
    </xf>
    <xf numFmtId="0" fontId="14" fillId="0" borderId="0" xfId="0" applyFont="1" applyAlignment="1">
      <alignment wrapText="1"/>
    </xf>
    <xf numFmtId="4" fontId="0" fillId="0" borderId="0" xfId="0" applyNumberFormat="1"/>
    <xf numFmtId="0" fontId="2" fillId="0" borderId="12" xfId="0" applyFont="1" applyBorder="1" applyAlignment="1">
      <alignment wrapText="1"/>
    </xf>
    <xf numFmtId="3" fontId="6" fillId="0" borderId="13" xfId="0" applyNumberFormat="1" applyFont="1" applyBorder="1" applyAlignment="1">
      <alignment wrapText="1"/>
    </xf>
    <xf numFmtId="0" fontId="2" fillId="0" borderId="14" xfId="0" applyFont="1" applyBorder="1" applyAlignment="1">
      <alignment wrapText="1"/>
    </xf>
    <xf numFmtId="3" fontId="6" fillId="0" borderId="16" xfId="0" applyNumberFormat="1" applyFont="1" applyBorder="1" applyAlignment="1">
      <alignment wrapText="1"/>
    </xf>
    <xf numFmtId="0" fontId="10" fillId="0" borderId="12" xfId="0" applyFont="1" applyBorder="1" applyAlignment="1">
      <alignment wrapText="1"/>
    </xf>
    <xf numFmtId="0" fontId="10" fillId="0" borderId="13" xfId="0" applyFont="1" applyBorder="1"/>
    <xf numFmtId="0" fontId="10" fillId="0" borderId="14" xfId="0" applyFont="1" applyBorder="1" applyAlignment="1">
      <alignment wrapText="1"/>
    </xf>
    <xf numFmtId="0" fontId="22" fillId="0" borderId="15" xfId="0" applyFont="1" applyBorder="1" applyAlignment="1">
      <alignment horizontal="center"/>
    </xf>
    <xf numFmtId="9" fontId="22" fillId="0" borderId="15" xfId="0" applyNumberFormat="1" applyFont="1" applyBorder="1" applyAlignment="1">
      <alignment horizontal="center"/>
    </xf>
    <xf numFmtId="0" fontId="10" fillId="0" borderId="16" xfId="0" applyFont="1" applyBorder="1"/>
    <xf numFmtId="4" fontId="14" fillId="3" borderId="0" xfId="0" applyNumberFormat="1" applyFont="1" applyFill="1"/>
    <xf numFmtId="4" fontId="6" fillId="0" borderId="0" xfId="0" applyNumberFormat="1" applyFont="1" applyBorder="1" applyAlignment="1">
      <alignment horizontal="right"/>
    </xf>
    <xf numFmtId="4" fontId="6" fillId="0" borderId="0" xfId="0" applyNumberFormat="1" applyFont="1" applyBorder="1"/>
    <xf numFmtId="4" fontId="7" fillId="17" borderId="26" xfId="0" applyNumberFormat="1" applyFont="1" applyFill="1" applyBorder="1"/>
    <xf numFmtId="0" fontId="0" fillId="18" borderId="30" xfId="0" applyFill="1" applyBorder="1"/>
    <xf numFmtId="0" fontId="0" fillId="18" borderId="32" xfId="0" applyFill="1" applyBorder="1"/>
    <xf numFmtId="4" fontId="7" fillId="16" borderId="27" xfId="0" applyNumberFormat="1" applyFont="1" applyFill="1" applyBorder="1"/>
    <xf numFmtId="4" fontId="7" fillId="16" borderId="29" xfId="0" applyNumberFormat="1" applyFont="1" applyFill="1" applyBorder="1"/>
    <xf numFmtId="0" fontId="2" fillId="0" borderId="12" xfId="0" applyFont="1" applyBorder="1"/>
    <xf numFmtId="0" fontId="6" fillId="0" borderId="13" xfId="0" applyFont="1" applyBorder="1" applyAlignment="1">
      <alignment wrapText="1"/>
    </xf>
    <xf numFmtId="0" fontId="6" fillId="0" borderId="13" xfId="0" applyFont="1" applyBorder="1" applyAlignment="1">
      <alignment horizontal="center" wrapText="1"/>
    </xf>
    <xf numFmtId="0" fontId="6" fillId="0" borderId="13" xfId="0" applyFont="1" applyBorder="1"/>
    <xf numFmtId="0" fontId="2" fillId="0" borderId="14" xfId="0" applyFont="1" applyBorder="1"/>
    <xf numFmtId="0" fontId="6" fillId="0" borderId="15" xfId="0" applyFont="1" applyBorder="1" applyAlignment="1">
      <alignment wrapText="1"/>
    </xf>
    <xf numFmtId="0" fontId="6" fillId="0" borderId="15" xfId="0" applyFont="1" applyBorder="1"/>
    <xf numFmtId="0" fontId="6" fillId="0" borderId="15" xfId="0" quotePrefix="1" applyFont="1" applyBorder="1" applyAlignment="1">
      <alignment horizontal="left"/>
    </xf>
    <xf numFmtId="0" fontId="6" fillId="0" borderId="15" xfId="0" applyFont="1" applyFill="1" applyBorder="1" applyAlignment="1">
      <alignment horizontal="left"/>
    </xf>
    <xf numFmtId="4" fontId="6" fillId="0" borderId="15" xfId="0" applyNumberFormat="1" applyFont="1" applyBorder="1"/>
    <xf numFmtId="4" fontId="6" fillId="0" borderId="15" xfId="0" applyNumberFormat="1" applyFont="1" applyBorder="1" applyAlignment="1">
      <alignment horizontal="right"/>
    </xf>
    <xf numFmtId="0" fontId="14" fillId="0" borderId="16" xfId="0" applyFont="1" applyBorder="1"/>
    <xf numFmtId="0" fontId="2" fillId="2" borderId="9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5" fillId="16" borderId="33" xfId="0" applyFont="1" applyFill="1" applyBorder="1" applyAlignment="1">
      <alignment horizontal="center" vertical="center"/>
    </xf>
    <xf numFmtId="0" fontId="5" fillId="16" borderId="0" xfId="0" applyFont="1" applyFill="1" applyBorder="1" applyAlignment="1">
      <alignment horizontal="center" vertical="center"/>
    </xf>
    <xf numFmtId="0" fontId="5" fillId="16" borderId="34" xfId="0" applyFont="1" applyFill="1" applyBorder="1" applyAlignment="1">
      <alignment horizontal="center" vertical="center"/>
    </xf>
    <xf numFmtId="0" fontId="5" fillId="16" borderId="27" xfId="0" applyFont="1" applyFill="1" applyBorder="1" applyAlignment="1">
      <alignment horizontal="center" vertical="center"/>
    </xf>
    <xf numFmtId="0" fontId="5" fillId="16" borderId="28" xfId="0" applyFont="1" applyFill="1" applyBorder="1" applyAlignment="1">
      <alignment horizontal="center" vertical="center"/>
    </xf>
    <xf numFmtId="0" fontId="5" fillId="16" borderId="29" xfId="0" applyFont="1" applyFill="1" applyBorder="1" applyAlignment="1">
      <alignment horizontal="center" vertical="center"/>
    </xf>
    <xf numFmtId="0" fontId="7" fillId="17" borderId="30" xfId="0" applyFont="1" applyFill="1" applyBorder="1" applyAlignment="1">
      <alignment horizontal="center"/>
    </xf>
    <xf numFmtId="0" fontId="7" fillId="17" borderId="31" xfId="0" applyFont="1" applyFill="1" applyBorder="1" applyAlignment="1">
      <alignment horizontal="center"/>
    </xf>
    <xf numFmtId="0" fontId="7" fillId="17" borderId="32" xfId="0" applyFont="1" applyFill="1" applyBorder="1" applyAlignment="1">
      <alignment horizontal="center"/>
    </xf>
    <xf numFmtId="4" fontId="7" fillId="16" borderId="30" xfId="0" applyNumberFormat="1" applyFont="1" applyFill="1" applyBorder="1" applyAlignment="1">
      <alignment horizontal="center"/>
    </xf>
    <xf numFmtId="4" fontId="7" fillId="16" borderId="32" xfId="0" applyNumberFormat="1" applyFont="1" applyFill="1" applyBorder="1" applyAlignment="1">
      <alignment horizontal="center"/>
    </xf>
    <xf numFmtId="4" fontId="7" fillId="17" borderId="30" xfId="0" applyNumberFormat="1" applyFont="1" applyFill="1" applyBorder="1" applyAlignment="1">
      <alignment horizontal="center"/>
    </xf>
    <xf numFmtId="4" fontId="7" fillId="17" borderId="32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13" fillId="0" borderId="2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left" vertical="center"/>
    </xf>
    <xf numFmtId="0" fontId="14" fillId="0" borderId="23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3" fillId="0" borderId="21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23" xfId="0" applyFont="1" applyBorder="1" applyAlignment="1">
      <alignment horizontal="left" vertical="center" wrapText="1"/>
    </xf>
    <xf numFmtId="0" fontId="14" fillId="0" borderId="23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3" fillId="0" borderId="23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center" vertical="center" wrapText="1"/>
    </xf>
    <xf numFmtId="0" fontId="14" fillId="0" borderId="23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3" fillId="0" borderId="23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2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5" fillId="15" borderId="20" xfId="0" applyFont="1" applyFill="1" applyBorder="1" applyAlignment="1">
      <alignment horizontal="center" vertical="center" wrapText="1"/>
    </xf>
    <xf numFmtId="0" fontId="15" fillId="15" borderId="22" xfId="0" applyFont="1" applyFill="1" applyBorder="1" applyAlignment="1">
      <alignment horizontal="center" vertical="center" wrapText="1"/>
    </xf>
    <xf numFmtId="0" fontId="15" fillId="15" borderId="21" xfId="0" applyFont="1" applyFill="1" applyBorder="1" applyAlignment="1">
      <alignment horizontal="center" vertical="center" wrapText="1"/>
    </xf>
    <xf numFmtId="0" fontId="15" fillId="15" borderId="2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5" fillId="2" borderId="1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16" borderId="35" xfId="0" applyFont="1" applyFill="1" applyBorder="1" applyAlignment="1">
      <alignment horizontal="center"/>
    </xf>
    <xf numFmtId="4" fontId="5" fillId="16" borderId="35" xfId="0" applyNumberFormat="1" applyFont="1" applyFill="1" applyBorder="1"/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4" fontId="2" fillId="0" borderId="15" xfId="1" applyNumberFormat="1" applyFont="1" applyFill="1" applyBorder="1" applyAlignment="1">
      <alignment horizontal="right" vertical="top" wrapText="1"/>
    </xf>
    <xf numFmtId="0" fontId="6" fillId="0" borderId="16" xfId="0" applyFont="1" applyFill="1" applyBorder="1" applyAlignment="1">
      <alignment horizontal="lef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DPE\02%20NOWA%20PERSPEKTYWA%202014%20-%202020\zdrowie\Plan%20Dzia&#322;ania%202018\Pierwotny%20PD%20-%20listopad%202017\Plan_dzialan_w_sektorze_zdrowia%202018%20RPO_W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R22"/>
  <sheetViews>
    <sheetView topLeftCell="E1" zoomScale="80" zoomScaleNormal="80" zoomScaleSheetLayoutView="100" workbookViewId="0">
      <selection activeCell="O17" sqref="O17"/>
    </sheetView>
  </sheetViews>
  <sheetFormatPr defaultRowHeight="15" x14ac:dyDescent="0.25"/>
  <cols>
    <col min="1" max="1" width="13.42578125" customWidth="1"/>
    <col min="2" max="2" width="24.7109375" customWidth="1"/>
    <col min="3" max="3" width="14.85546875" customWidth="1"/>
    <col min="4" max="4" width="25.140625" customWidth="1"/>
    <col min="5" max="5" width="9.7109375" customWidth="1"/>
    <col min="6" max="6" width="8.42578125" customWidth="1"/>
    <col min="7" max="7" width="18.7109375" customWidth="1"/>
    <col min="8" max="8" width="17.85546875" customWidth="1"/>
    <col min="9" max="9" width="13.42578125" customWidth="1"/>
    <col min="10" max="10" width="18.7109375" customWidth="1"/>
    <col min="11" max="12" width="19.140625" customWidth="1"/>
    <col min="13" max="13" width="12.42578125" customWidth="1"/>
    <col min="14" max="14" width="19.42578125" customWidth="1"/>
    <col min="15" max="15" width="15.140625" customWidth="1"/>
    <col min="16" max="16" width="16.7109375" customWidth="1"/>
    <col min="17" max="17" width="16" customWidth="1"/>
    <col min="18" max="18" width="20.140625" customWidth="1"/>
    <col min="260" max="260" width="19.28515625" customWidth="1"/>
    <col min="261" max="261" width="37.28515625" customWidth="1"/>
    <col min="262" max="262" width="17.5703125" bestFit="1" customWidth="1"/>
    <col min="263" max="263" width="43.7109375" customWidth="1"/>
    <col min="264" max="264" width="16.7109375" customWidth="1"/>
    <col min="265" max="265" width="15.28515625" customWidth="1"/>
    <col min="266" max="266" width="20.28515625" customWidth="1"/>
    <col min="267" max="267" width="17.28515625" bestFit="1" customWidth="1"/>
    <col min="268" max="268" width="17.28515625" customWidth="1"/>
    <col min="269" max="272" width="21.28515625" customWidth="1"/>
    <col min="273" max="273" width="29.7109375" customWidth="1"/>
    <col min="274" max="274" width="40.28515625" customWidth="1"/>
    <col min="516" max="516" width="19.28515625" customWidth="1"/>
    <col min="517" max="517" width="37.28515625" customWidth="1"/>
    <col min="518" max="518" width="17.5703125" bestFit="1" customWidth="1"/>
    <col min="519" max="519" width="43.7109375" customWidth="1"/>
    <col min="520" max="520" width="16.7109375" customWidth="1"/>
    <col min="521" max="521" width="15.28515625" customWidth="1"/>
    <col min="522" max="522" width="20.28515625" customWidth="1"/>
    <col min="523" max="523" width="17.28515625" bestFit="1" customWidth="1"/>
    <col min="524" max="524" width="17.28515625" customWidth="1"/>
    <col min="525" max="528" width="21.28515625" customWidth="1"/>
    <col min="529" max="529" width="29.7109375" customWidth="1"/>
    <col min="530" max="530" width="40.28515625" customWidth="1"/>
    <col min="772" max="772" width="19.28515625" customWidth="1"/>
    <col min="773" max="773" width="37.28515625" customWidth="1"/>
    <col min="774" max="774" width="17.5703125" bestFit="1" customWidth="1"/>
    <col min="775" max="775" width="43.7109375" customWidth="1"/>
    <col min="776" max="776" width="16.7109375" customWidth="1"/>
    <col min="777" max="777" width="15.28515625" customWidth="1"/>
    <col min="778" max="778" width="20.28515625" customWidth="1"/>
    <col min="779" max="779" width="17.28515625" bestFit="1" customWidth="1"/>
    <col min="780" max="780" width="17.28515625" customWidth="1"/>
    <col min="781" max="784" width="21.28515625" customWidth="1"/>
    <col min="785" max="785" width="29.7109375" customWidth="1"/>
    <col min="786" max="786" width="40.28515625" customWidth="1"/>
    <col min="1028" max="1028" width="19.28515625" customWidth="1"/>
    <col min="1029" max="1029" width="37.28515625" customWidth="1"/>
    <col min="1030" max="1030" width="17.5703125" bestFit="1" customWidth="1"/>
    <col min="1031" max="1031" width="43.7109375" customWidth="1"/>
    <col min="1032" max="1032" width="16.7109375" customWidth="1"/>
    <col min="1033" max="1033" width="15.28515625" customWidth="1"/>
    <col min="1034" max="1034" width="20.28515625" customWidth="1"/>
    <col min="1035" max="1035" width="17.28515625" bestFit="1" customWidth="1"/>
    <col min="1036" max="1036" width="17.28515625" customWidth="1"/>
    <col min="1037" max="1040" width="21.28515625" customWidth="1"/>
    <col min="1041" max="1041" width="29.7109375" customWidth="1"/>
    <col min="1042" max="1042" width="40.28515625" customWidth="1"/>
    <col min="1284" max="1284" width="19.28515625" customWidth="1"/>
    <col min="1285" max="1285" width="37.28515625" customWidth="1"/>
    <col min="1286" max="1286" width="17.5703125" bestFit="1" customWidth="1"/>
    <col min="1287" max="1287" width="43.7109375" customWidth="1"/>
    <col min="1288" max="1288" width="16.7109375" customWidth="1"/>
    <col min="1289" max="1289" width="15.28515625" customWidth="1"/>
    <col min="1290" max="1290" width="20.28515625" customWidth="1"/>
    <col min="1291" max="1291" width="17.28515625" bestFit="1" customWidth="1"/>
    <col min="1292" max="1292" width="17.28515625" customWidth="1"/>
    <col min="1293" max="1296" width="21.28515625" customWidth="1"/>
    <col min="1297" max="1297" width="29.7109375" customWidth="1"/>
    <col min="1298" max="1298" width="40.28515625" customWidth="1"/>
    <col min="1540" max="1540" width="19.28515625" customWidth="1"/>
    <col min="1541" max="1541" width="37.28515625" customWidth="1"/>
    <col min="1542" max="1542" width="17.5703125" bestFit="1" customWidth="1"/>
    <col min="1543" max="1543" width="43.7109375" customWidth="1"/>
    <col min="1544" max="1544" width="16.7109375" customWidth="1"/>
    <col min="1545" max="1545" width="15.28515625" customWidth="1"/>
    <col min="1546" max="1546" width="20.28515625" customWidth="1"/>
    <col min="1547" max="1547" width="17.28515625" bestFit="1" customWidth="1"/>
    <col min="1548" max="1548" width="17.28515625" customWidth="1"/>
    <col min="1549" max="1552" width="21.28515625" customWidth="1"/>
    <col min="1553" max="1553" width="29.7109375" customWidth="1"/>
    <col min="1554" max="1554" width="40.28515625" customWidth="1"/>
    <col min="1796" max="1796" width="19.28515625" customWidth="1"/>
    <col min="1797" max="1797" width="37.28515625" customWidth="1"/>
    <col min="1798" max="1798" width="17.5703125" bestFit="1" customWidth="1"/>
    <col min="1799" max="1799" width="43.7109375" customWidth="1"/>
    <col min="1800" max="1800" width="16.7109375" customWidth="1"/>
    <col min="1801" max="1801" width="15.28515625" customWidth="1"/>
    <col min="1802" max="1802" width="20.28515625" customWidth="1"/>
    <col min="1803" max="1803" width="17.28515625" bestFit="1" customWidth="1"/>
    <col min="1804" max="1804" width="17.28515625" customWidth="1"/>
    <col min="1805" max="1808" width="21.28515625" customWidth="1"/>
    <col min="1809" max="1809" width="29.7109375" customWidth="1"/>
    <col min="1810" max="1810" width="40.28515625" customWidth="1"/>
    <col min="2052" max="2052" width="19.28515625" customWidth="1"/>
    <col min="2053" max="2053" width="37.28515625" customWidth="1"/>
    <col min="2054" max="2054" width="17.5703125" bestFit="1" customWidth="1"/>
    <col min="2055" max="2055" width="43.7109375" customWidth="1"/>
    <col min="2056" max="2056" width="16.7109375" customWidth="1"/>
    <col min="2057" max="2057" width="15.28515625" customWidth="1"/>
    <col min="2058" max="2058" width="20.28515625" customWidth="1"/>
    <col min="2059" max="2059" width="17.28515625" bestFit="1" customWidth="1"/>
    <col min="2060" max="2060" width="17.28515625" customWidth="1"/>
    <col min="2061" max="2064" width="21.28515625" customWidth="1"/>
    <col min="2065" max="2065" width="29.7109375" customWidth="1"/>
    <col min="2066" max="2066" width="40.28515625" customWidth="1"/>
    <col min="2308" max="2308" width="19.28515625" customWidth="1"/>
    <col min="2309" max="2309" width="37.28515625" customWidth="1"/>
    <col min="2310" max="2310" width="17.5703125" bestFit="1" customWidth="1"/>
    <col min="2311" max="2311" width="43.7109375" customWidth="1"/>
    <col min="2312" max="2312" width="16.7109375" customWidth="1"/>
    <col min="2313" max="2313" width="15.28515625" customWidth="1"/>
    <col min="2314" max="2314" width="20.28515625" customWidth="1"/>
    <col min="2315" max="2315" width="17.28515625" bestFit="1" customWidth="1"/>
    <col min="2316" max="2316" width="17.28515625" customWidth="1"/>
    <col min="2317" max="2320" width="21.28515625" customWidth="1"/>
    <col min="2321" max="2321" width="29.7109375" customWidth="1"/>
    <col min="2322" max="2322" width="40.28515625" customWidth="1"/>
    <col min="2564" max="2564" width="19.28515625" customWidth="1"/>
    <col min="2565" max="2565" width="37.28515625" customWidth="1"/>
    <col min="2566" max="2566" width="17.5703125" bestFit="1" customWidth="1"/>
    <col min="2567" max="2567" width="43.7109375" customWidth="1"/>
    <col min="2568" max="2568" width="16.7109375" customWidth="1"/>
    <col min="2569" max="2569" width="15.28515625" customWidth="1"/>
    <col min="2570" max="2570" width="20.28515625" customWidth="1"/>
    <col min="2571" max="2571" width="17.28515625" bestFit="1" customWidth="1"/>
    <col min="2572" max="2572" width="17.28515625" customWidth="1"/>
    <col min="2573" max="2576" width="21.28515625" customWidth="1"/>
    <col min="2577" max="2577" width="29.7109375" customWidth="1"/>
    <col min="2578" max="2578" width="40.28515625" customWidth="1"/>
    <col min="2820" max="2820" width="19.28515625" customWidth="1"/>
    <col min="2821" max="2821" width="37.28515625" customWidth="1"/>
    <col min="2822" max="2822" width="17.5703125" bestFit="1" customWidth="1"/>
    <col min="2823" max="2823" width="43.7109375" customWidth="1"/>
    <col min="2824" max="2824" width="16.7109375" customWidth="1"/>
    <col min="2825" max="2825" width="15.28515625" customWidth="1"/>
    <col min="2826" max="2826" width="20.28515625" customWidth="1"/>
    <col min="2827" max="2827" width="17.28515625" bestFit="1" customWidth="1"/>
    <col min="2828" max="2828" width="17.28515625" customWidth="1"/>
    <col min="2829" max="2832" width="21.28515625" customWidth="1"/>
    <col min="2833" max="2833" width="29.7109375" customWidth="1"/>
    <col min="2834" max="2834" width="40.28515625" customWidth="1"/>
    <col min="3076" max="3076" width="19.28515625" customWidth="1"/>
    <col min="3077" max="3077" width="37.28515625" customWidth="1"/>
    <col min="3078" max="3078" width="17.5703125" bestFit="1" customWidth="1"/>
    <col min="3079" max="3079" width="43.7109375" customWidth="1"/>
    <col min="3080" max="3080" width="16.7109375" customWidth="1"/>
    <col min="3081" max="3081" width="15.28515625" customWidth="1"/>
    <col min="3082" max="3082" width="20.28515625" customWidth="1"/>
    <col min="3083" max="3083" width="17.28515625" bestFit="1" customWidth="1"/>
    <col min="3084" max="3084" width="17.28515625" customWidth="1"/>
    <col min="3085" max="3088" width="21.28515625" customWidth="1"/>
    <col min="3089" max="3089" width="29.7109375" customWidth="1"/>
    <col min="3090" max="3090" width="40.28515625" customWidth="1"/>
    <col min="3332" max="3332" width="19.28515625" customWidth="1"/>
    <col min="3333" max="3333" width="37.28515625" customWidth="1"/>
    <col min="3334" max="3334" width="17.5703125" bestFit="1" customWidth="1"/>
    <col min="3335" max="3335" width="43.7109375" customWidth="1"/>
    <col min="3336" max="3336" width="16.7109375" customWidth="1"/>
    <col min="3337" max="3337" width="15.28515625" customWidth="1"/>
    <col min="3338" max="3338" width="20.28515625" customWidth="1"/>
    <col min="3339" max="3339" width="17.28515625" bestFit="1" customWidth="1"/>
    <col min="3340" max="3340" width="17.28515625" customWidth="1"/>
    <col min="3341" max="3344" width="21.28515625" customWidth="1"/>
    <col min="3345" max="3345" width="29.7109375" customWidth="1"/>
    <col min="3346" max="3346" width="40.28515625" customWidth="1"/>
    <col min="3588" max="3588" width="19.28515625" customWidth="1"/>
    <col min="3589" max="3589" width="37.28515625" customWidth="1"/>
    <col min="3590" max="3590" width="17.5703125" bestFit="1" customWidth="1"/>
    <col min="3591" max="3591" width="43.7109375" customWidth="1"/>
    <col min="3592" max="3592" width="16.7109375" customWidth="1"/>
    <col min="3593" max="3593" width="15.28515625" customWidth="1"/>
    <col min="3594" max="3594" width="20.28515625" customWidth="1"/>
    <col min="3595" max="3595" width="17.28515625" bestFit="1" customWidth="1"/>
    <col min="3596" max="3596" width="17.28515625" customWidth="1"/>
    <col min="3597" max="3600" width="21.28515625" customWidth="1"/>
    <col min="3601" max="3601" width="29.7109375" customWidth="1"/>
    <col min="3602" max="3602" width="40.28515625" customWidth="1"/>
    <col min="3844" max="3844" width="19.28515625" customWidth="1"/>
    <col min="3845" max="3845" width="37.28515625" customWidth="1"/>
    <col min="3846" max="3846" width="17.5703125" bestFit="1" customWidth="1"/>
    <col min="3847" max="3847" width="43.7109375" customWidth="1"/>
    <col min="3848" max="3848" width="16.7109375" customWidth="1"/>
    <col min="3849" max="3849" width="15.28515625" customWidth="1"/>
    <col min="3850" max="3850" width="20.28515625" customWidth="1"/>
    <col min="3851" max="3851" width="17.28515625" bestFit="1" customWidth="1"/>
    <col min="3852" max="3852" width="17.28515625" customWidth="1"/>
    <col min="3853" max="3856" width="21.28515625" customWidth="1"/>
    <col min="3857" max="3857" width="29.7109375" customWidth="1"/>
    <col min="3858" max="3858" width="40.28515625" customWidth="1"/>
    <col min="4100" max="4100" width="19.28515625" customWidth="1"/>
    <col min="4101" max="4101" width="37.28515625" customWidth="1"/>
    <col min="4102" max="4102" width="17.5703125" bestFit="1" customWidth="1"/>
    <col min="4103" max="4103" width="43.7109375" customWidth="1"/>
    <col min="4104" max="4104" width="16.7109375" customWidth="1"/>
    <col min="4105" max="4105" width="15.28515625" customWidth="1"/>
    <col min="4106" max="4106" width="20.28515625" customWidth="1"/>
    <col min="4107" max="4107" width="17.28515625" bestFit="1" customWidth="1"/>
    <col min="4108" max="4108" width="17.28515625" customWidth="1"/>
    <col min="4109" max="4112" width="21.28515625" customWidth="1"/>
    <col min="4113" max="4113" width="29.7109375" customWidth="1"/>
    <col min="4114" max="4114" width="40.28515625" customWidth="1"/>
    <col min="4356" max="4356" width="19.28515625" customWidth="1"/>
    <col min="4357" max="4357" width="37.28515625" customWidth="1"/>
    <col min="4358" max="4358" width="17.5703125" bestFit="1" customWidth="1"/>
    <col min="4359" max="4359" width="43.7109375" customWidth="1"/>
    <col min="4360" max="4360" width="16.7109375" customWidth="1"/>
    <col min="4361" max="4361" width="15.28515625" customWidth="1"/>
    <col min="4362" max="4362" width="20.28515625" customWidth="1"/>
    <col min="4363" max="4363" width="17.28515625" bestFit="1" customWidth="1"/>
    <col min="4364" max="4364" width="17.28515625" customWidth="1"/>
    <col min="4365" max="4368" width="21.28515625" customWidth="1"/>
    <col min="4369" max="4369" width="29.7109375" customWidth="1"/>
    <col min="4370" max="4370" width="40.28515625" customWidth="1"/>
    <col min="4612" max="4612" width="19.28515625" customWidth="1"/>
    <col min="4613" max="4613" width="37.28515625" customWidth="1"/>
    <col min="4614" max="4614" width="17.5703125" bestFit="1" customWidth="1"/>
    <col min="4615" max="4615" width="43.7109375" customWidth="1"/>
    <col min="4616" max="4616" width="16.7109375" customWidth="1"/>
    <col min="4617" max="4617" width="15.28515625" customWidth="1"/>
    <col min="4618" max="4618" width="20.28515625" customWidth="1"/>
    <col min="4619" max="4619" width="17.28515625" bestFit="1" customWidth="1"/>
    <col min="4620" max="4620" width="17.28515625" customWidth="1"/>
    <col min="4621" max="4624" width="21.28515625" customWidth="1"/>
    <col min="4625" max="4625" width="29.7109375" customWidth="1"/>
    <col min="4626" max="4626" width="40.28515625" customWidth="1"/>
    <col min="4868" max="4868" width="19.28515625" customWidth="1"/>
    <col min="4869" max="4869" width="37.28515625" customWidth="1"/>
    <col min="4870" max="4870" width="17.5703125" bestFit="1" customWidth="1"/>
    <col min="4871" max="4871" width="43.7109375" customWidth="1"/>
    <col min="4872" max="4872" width="16.7109375" customWidth="1"/>
    <col min="4873" max="4873" width="15.28515625" customWidth="1"/>
    <col min="4874" max="4874" width="20.28515625" customWidth="1"/>
    <col min="4875" max="4875" width="17.28515625" bestFit="1" customWidth="1"/>
    <col min="4876" max="4876" width="17.28515625" customWidth="1"/>
    <col min="4877" max="4880" width="21.28515625" customWidth="1"/>
    <col min="4881" max="4881" width="29.7109375" customWidth="1"/>
    <col min="4882" max="4882" width="40.28515625" customWidth="1"/>
    <col min="5124" max="5124" width="19.28515625" customWidth="1"/>
    <col min="5125" max="5125" width="37.28515625" customWidth="1"/>
    <col min="5126" max="5126" width="17.5703125" bestFit="1" customWidth="1"/>
    <col min="5127" max="5127" width="43.7109375" customWidth="1"/>
    <col min="5128" max="5128" width="16.7109375" customWidth="1"/>
    <col min="5129" max="5129" width="15.28515625" customWidth="1"/>
    <col min="5130" max="5130" width="20.28515625" customWidth="1"/>
    <col min="5131" max="5131" width="17.28515625" bestFit="1" customWidth="1"/>
    <col min="5132" max="5132" width="17.28515625" customWidth="1"/>
    <col min="5133" max="5136" width="21.28515625" customWidth="1"/>
    <col min="5137" max="5137" width="29.7109375" customWidth="1"/>
    <col min="5138" max="5138" width="40.28515625" customWidth="1"/>
    <col min="5380" max="5380" width="19.28515625" customWidth="1"/>
    <col min="5381" max="5381" width="37.28515625" customWidth="1"/>
    <col min="5382" max="5382" width="17.5703125" bestFit="1" customWidth="1"/>
    <col min="5383" max="5383" width="43.7109375" customWidth="1"/>
    <col min="5384" max="5384" width="16.7109375" customWidth="1"/>
    <col min="5385" max="5385" width="15.28515625" customWidth="1"/>
    <col min="5386" max="5386" width="20.28515625" customWidth="1"/>
    <col min="5387" max="5387" width="17.28515625" bestFit="1" customWidth="1"/>
    <col min="5388" max="5388" width="17.28515625" customWidth="1"/>
    <col min="5389" max="5392" width="21.28515625" customWidth="1"/>
    <col min="5393" max="5393" width="29.7109375" customWidth="1"/>
    <col min="5394" max="5394" width="40.28515625" customWidth="1"/>
    <col min="5636" max="5636" width="19.28515625" customWidth="1"/>
    <col min="5637" max="5637" width="37.28515625" customWidth="1"/>
    <col min="5638" max="5638" width="17.5703125" bestFit="1" customWidth="1"/>
    <col min="5639" max="5639" width="43.7109375" customWidth="1"/>
    <col min="5640" max="5640" width="16.7109375" customWidth="1"/>
    <col min="5641" max="5641" width="15.28515625" customWidth="1"/>
    <col min="5642" max="5642" width="20.28515625" customWidth="1"/>
    <col min="5643" max="5643" width="17.28515625" bestFit="1" customWidth="1"/>
    <col min="5644" max="5644" width="17.28515625" customWidth="1"/>
    <col min="5645" max="5648" width="21.28515625" customWidth="1"/>
    <col min="5649" max="5649" width="29.7109375" customWidth="1"/>
    <col min="5650" max="5650" width="40.28515625" customWidth="1"/>
    <col min="5892" max="5892" width="19.28515625" customWidth="1"/>
    <col min="5893" max="5893" width="37.28515625" customWidth="1"/>
    <col min="5894" max="5894" width="17.5703125" bestFit="1" customWidth="1"/>
    <col min="5895" max="5895" width="43.7109375" customWidth="1"/>
    <col min="5896" max="5896" width="16.7109375" customWidth="1"/>
    <col min="5897" max="5897" width="15.28515625" customWidth="1"/>
    <col min="5898" max="5898" width="20.28515625" customWidth="1"/>
    <col min="5899" max="5899" width="17.28515625" bestFit="1" customWidth="1"/>
    <col min="5900" max="5900" width="17.28515625" customWidth="1"/>
    <col min="5901" max="5904" width="21.28515625" customWidth="1"/>
    <col min="5905" max="5905" width="29.7109375" customWidth="1"/>
    <col min="5906" max="5906" width="40.28515625" customWidth="1"/>
    <col min="6148" max="6148" width="19.28515625" customWidth="1"/>
    <col min="6149" max="6149" width="37.28515625" customWidth="1"/>
    <col min="6150" max="6150" width="17.5703125" bestFit="1" customWidth="1"/>
    <col min="6151" max="6151" width="43.7109375" customWidth="1"/>
    <col min="6152" max="6152" width="16.7109375" customWidth="1"/>
    <col min="6153" max="6153" width="15.28515625" customWidth="1"/>
    <col min="6154" max="6154" width="20.28515625" customWidth="1"/>
    <col min="6155" max="6155" width="17.28515625" bestFit="1" customWidth="1"/>
    <col min="6156" max="6156" width="17.28515625" customWidth="1"/>
    <col min="6157" max="6160" width="21.28515625" customWidth="1"/>
    <col min="6161" max="6161" width="29.7109375" customWidth="1"/>
    <col min="6162" max="6162" width="40.28515625" customWidth="1"/>
    <col min="6404" max="6404" width="19.28515625" customWidth="1"/>
    <col min="6405" max="6405" width="37.28515625" customWidth="1"/>
    <col min="6406" max="6406" width="17.5703125" bestFit="1" customWidth="1"/>
    <col min="6407" max="6407" width="43.7109375" customWidth="1"/>
    <col min="6408" max="6408" width="16.7109375" customWidth="1"/>
    <col min="6409" max="6409" width="15.28515625" customWidth="1"/>
    <col min="6410" max="6410" width="20.28515625" customWidth="1"/>
    <col min="6411" max="6411" width="17.28515625" bestFit="1" customWidth="1"/>
    <col min="6412" max="6412" width="17.28515625" customWidth="1"/>
    <col min="6413" max="6416" width="21.28515625" customWidth="1"/>
    <col min="6417" max="6417" width="29.7109375" customWidth="1"/>
    <col min="6418" max="6418" width="40.28515625" customWidth="1"/>
    <col min="6660" max="6660" width="19.28515625" customWidth="1"/>
    <col min="6661" max="6661" width="37.28515625" customWidth="1"/>
    <col min="6662" max="6662" width="17.5703125" bestFit="1" customWidth="1"/>
    <col min="6663" max="6663" width="43.7109375" customWidth="1"/>
    <col min="6664" max="6664" width="16.7109375" customWidth="1"/>
    <col min="6665" max="6665" width="15.28515625" customWidth="1"/>
    <col min="6666" max="6666" width="20.28515625" customWidth="1"/>
    <col min="6667" max="6667" width="17.28515625" bestFit="1" customWidth="1"/>
    <col min="6668" max="6668" width="17.28515625" customWidth="1"/>
    <col min="6669" max="6672" width="21.28515625" customWidth="1"/>
    <col min="6673" max="6673" width="29.7109375" customWidth="1"/>
    <col min="6674" max="6674" width="40.28515625" customWidth="1"/>
    <col min="6916" max="6916" width="19.28515625" customWidth="1"/>
    <col min="6917" max="6917" width="37.28515625" customWidth="1"/>
    <col min="6918" max="6918" width="17.5703125" bestFit="1" customWidth="1"/>
    <col min="6919" max="6919" width="43.7109375" customWidth="1"/>
    <col min="6920" max="6920" width="16.7109375" customWidth="1"/>
    <col min="6921" max="6921" width="15.28515625" customWidth="1"/>
    <col min="6922" max="6922" width="20.28515625" customWidth="1"/>
    <col min="6923" max="6923" width="17.28515625" bestFit="1" customWidth="1"/>
    <col min="6924" max="6924" width="17.28515625" customWidth="1"/>
    <col min="6925" max="6928" width="21.28515625" customWidth="1"/>
    <col min="6929" max="6929" width="29.7109375" customWidth="1"/>
    <col min="6930" max="6930" width="40.28515625" customWidth="1"/>
    <col min="7172" max="7172" width="19.28515625" customWidth="1"/>
    <col min="7173" max="7173" width="37.28515625" customWidth="1"/>
    <col min="7174" max="7174" width="17.5703125" bestFit="1" customWidth="1"/>
    <col min="7175" max="7175" width="43.7109375" customWidth="1"/>
    <col min="7176" max="7176" width="16.7109375" customWidth="1"/>
    <col min="7177" max="7177" width="15.28515625" customWidth="1"/>
    <col min="7178" max="7178" width="20.28515625" customWidth="1"/>
    <col min="7179" max="7179" width="17.28515625" bestFit="1" customWidth="1"/>
    <col min="7180" max="7180" width="17.28515625" customWidth="1"/>
    <col min="7181" max="7184" width="21.28515625" customWidth="1"/>
    <col min="7185" max="7185" width="29.7109375" customWidth="1"/>
    <col min="7186" max="7186" width="40.28515625" customWidth="1"/>
    <col min="7428" max="7428" width="19.28515625" customWidth="1"/>
    <col min="7429" max="7429" width="37.28515625" customWidth="1"/>
    <col min="7430" max="7430" width="17.5703125" bestFit="1" customWidth="1"/>
    <col min="7431" max="7431" width="43.7109375" customWidth="1"/>
    <col min="7432" max="7432" width="16.7109375" customWidth="1"/>
    <col min="7433" max="7433" width="15.28515625" customWidth="1"/>
    <col min="7434" max="7434" width="20.28515625" customWidth="1"/>
    <col min="7435" max="7435" width="17.28515625" bestFit="1" customWidth="1"/>
    <col min="7436" max="7436" width="17.28515625" customWidth="1"/>
    <col min="7437" max="7440" width="21.28515625" customWidth="1"/>
    <col min="7441" max="7441" width="29.7109375" customWidth="1"/>
    <col min="7442" max="7442" width="40.28515625" customWidth="1"/>
    <col min="7684" max="7684" width="19.28515625" customWidth="1"/>
    <col min="7685" max="7685" width="37.28515625" customWidth="1"/>
    <col min="7686" max="7686" width="17.5703125" bestFit="1" customWidth="1"/>
    <col min="7687" max="7687" width="43.7109375" customWidth="1"/>
    <col min="7688" max="7688" width="16.7109375" customWidth="1"/>
    <col min="7689" max="7689" width="15.28515625" customWidth="1"/>
    <col min="7690" max="7690" width="20.28515625" customWidth="1"/>
    <col min="7691" max="7691" width="17.28515625" bestFit="1" customWidth="1"/>
    <col min="7692" max="7692" width="17.28515625" customWidth="1"/>
    <col min="7693" max="7696" width="21.28515625" customWidth="1"/>
    <col min="7697" max="7697" width="29.7109375" customWidth="1"/>
    <col min="7698" max="7698" width="40.28515625" customWidth="1"/>
    <col min="7940" max="7940" width="19.28515625" customWidth="1"/>
    <col min="7941" max="7941" width="37.28515625" customWidth="1"/>
    <col min="7942" max="7942" width="17.5703125" bestFit="1" customWidth="1"/>
    <col min="7943" max="7943" width="43.7109375" customWidth="1"/>
    <col min="7944" max="7944" width="16.7109375" customWidth="1"/>
    <col min="7945" max="7945" width="15.28515625" customWidth="1"/>
    <col min="7946" max="7946" width="20.28515625" customWidth="1"/>
    <col min="7947" max="7947" width="17.28515625" bestFit="1" customWidth="1"/>
    <col min="7948" max="7948" width="17.28515625" customWidth="1"/>
    <col min="7949" max="7952" width="21.28515625" customWidth="1"/>
    <col min="7953" max="7953" width="29.7109375" customWidth="1"/>
    <col min="7954" max="7954" width="40.28515625" customWidth="1"/>
    <col min="8196" max="8196" width="19.28515625" customWidth="1"/>
    <col min="8197" max="8197" width="37.28515625" customWidth="1"/>
    <col min="8198" max="8198" width="17.5703125" bestFit="1" customWidth="1"/>
    <col min="8199" max="8199" width="43.7109375" customWidth="1"/>
    <col min="8200" max="8200" width="16.7109375" customWidth="1"/>
    <col min="8201" max="8201" width="15.28515625" customWidth="1"/>
    <col min="8202" max="8202" width="20.28515625" customWidth="1"/>
    <col min="8203" max="8203" width="17.28515625" bestFit="1" customWidth="1"/>
    <col min="8204" max="8204" width="17.28515625" customWidth="1"/>
    <col min="8205" max="8208" width="21.28515625" customWidth="1"/>
    <col min="8209" max="8209" width="29.7109375" customWidth="1"/>
    <col min="8210" max="8210" width="40.28515625" customWidth="1"/>
    <col min="8452" max="8452" width="19.28515625" customWidth="1"/>
    <col min="8453" max="8453" width="37.28515625" customWidth="1"/>
    <col min="8454" max="8454" width="17.5703125" bestFit="1" customWidth="1"/>
    <col min="8455" max="8455" width="43.7109375" customWidth="1"/>
    <col min="8456" max="8456" width="16.7109375" customWidth="1"/>
    <col min="8457" max="8457" width="15.28515625" customWidth="1"/>
    <col min="8458" max="8458" width="20.28515625" customWidth="1"/>
    <col min="8459" max="8459" width="17.28515625" bestFit="1" customWidth="1"/>
    <col min="8460" max="8460" width="17.28515625" customWidth="1"/>
    <col min="8461" max="8464" width="21.28515625" customWidth="1"/>
    <col min="8465" max="8465" width="29.7109375" customWidth="1"/>
    <col min="8466" max="8466" width="40.28515625" customWidth="1"/>
    <col min="8708" max="8708" width="19.28515625" customWidth="1"/>
    <col min="8709" max="8709" width="37.28515625" customWidth="1"/>
    <col min="8710" max="8710" width="17.5703125" bestFit="1" customWidth="1"/>
    <col min="8711" max="8711" width="43.7109375" customWidth="1"/>
    <col min="8712" max="8712" width="16.7109375" customWidth="1"/>
    <col min="8713" max="8713" width="15.28515625" customWidth="1"/>
    <col min="8714" max="8714" width="20.28515625" customWidth="1"/>
    <col min="8715" max="8715" width="17.28515625" bestFit="1" customWidth="1"/>
    <col min="8716" max="8716" width="17.28515625" customWidth="1"/>
    <col min="8717" max="8720" width="21.28515625" customWidth="1"/>
    <col min="8721" max="8721" width="29.7109375" customWidth="1"/>
    <col min="8722" max="8722" width="40.28515625" customWidth="1"/>
    <col min="8964" max="8964" width="19.28515625" customWidth="1"/>
    <col min="8965" max="8965" width="37.28515625" customWidth="1"/>
    <col min="8966" max="8966" width="17.5703125" bestFit="1" customWidth="1"/>
    <col min="8967" max="8967" width="43.7109375" customWidth="1"/>
    <col min="8968" max="8968" width="16.7109375" customWidth="1"/>
    <col min="8969" max="8969" width="15.28515625" customWidth="1"/>
    <col min="8970" max="8970" width="20.28515625" customWidth="1"/>
    <col min="8971" max="8971" width="17.28515625" bestFit="1" customWidth="1"/>
    <col min="8972" max="8972" width="17.28515625" customWidth="1"/>
    <col min="8973" max="8976" width="21.28515625" customWidth="1"/>
    <col min="8977" max="8977" width="29.7109375" customWidth="1"/>
    <col min="8978" max="8978" width="40.28515625" customWidth="1"/>
    <col min="9220" max="9220" width="19.28515625" customWidth="1"/>
    <col min="9221" max="9221" width="37.28515625" customWidth="1"/>
    <col min="9222" max="9222" width="17.5703125" bestFit="1" customWidth="1"/>
    <col min="9223" max="9223" width="43.7109375" customWidth="1"/>
    <col min="9224" max="9224" width="16.7109375" customWidth="1"/>
    <col min="9225" max="9225" width="15.28515625" customWidth="1"/>
    <col min="9226" max="9226" width="20.28515625" customWidth="1"/>
    <col min="9227" max="9227" width="17.28515625" bestFit="1" customWidth="1"/>
    <col min="9228" max="9228" width="17.28515625" customWidth="1"/>
    <col min="9229" max="9232" width="21.28515625" customWidth="1"/>
    <col min="9233" max="9233" width="29.7109375" customWidth="1"/>
    <col min="9234" max="9234" width="40.28515625" customWidth="1"/>
    <col min="9476" max="9476" width="19.28515625" customWidth="1"/>
    <col min="9477" max="9477" width="37.28515625" customWidth="1"/>
    <col min="9478" max="9478" width="17.5703125" bestFit="1" customWidth="1"/>
    <col min="9479" max="9479" width="43.7109375" customWidth="1"/>
    <col min="9480" max="9480" width="16.7109375" customWidth="1"/>
    <col min="9481" max="9481" width="15.28515625" customWidth="1"/>
    <col min="9482" max="9482" width="20.28515625" customWidth="1"/>
    <col min="9483" max="9483" width="17.28515625" bestFit="1" customWidth="1"/>
    <col min="9484" max="9484" width="17.28515625" customWidth="1"/>
    <col min="9485" max="9488" width="21.28515625" customWidth="1"/>
    <col min="9489" max="9489" width="29.7109375" customWidth="1"/>
    <col min="9490" max="9490" width="40.28515625" customWidth="1"/>
    <col min="9732" max="9732" width="19.28515625" customWidth="1"/>
    <col min="9733" max="9733" width="37.28515625" customWidth="1"/>
    <col min="9734" max="9734" width="17.5703125" bestFit="1" customWidth="1"/>
    <col min="9735" max="9735" width="43.7109375" customWidth="1"/>
    <col min="9736" max="9736" width="16.7109375" customWidth="1"/>
    <col min="9737" max="9737" width="15.28515625" customWidth="1"/>
    <col min="9738" max="9738" width="20.28515625" customWidth="1"/>
    <col min="9739" max="9739" width="17.28515625" bestFit="1" customWidth="1"/>
    <col min="9740" max="9740" width="17.28515625" customWidth="1"/>
    <col min="9741" max="9744" width="21.28515625" customWidth="1"/>
    <col min="9745" max="9745" width="29.7109375" customWidth="1"/>
    <col min="9746" max="9746" width="40.28515625" customWidth="1"/>
    <col min="9988" max="9988" width="19.28515625" customWidth="1"/>
    <col min="9989" max="9989" width="37.28515625" customWidth="1"/>
    <col min="9990" max="9990" width="17.5703125" bestFit="1" customWidth="1"/>
    <col min="9991" max="9991" width="43.7109375" customWidth="1"/>
    <col min="9992" max="9992" width="16.7109375" customWidth="1"/>
    <col min="9993" max="9993" width="15.28515625" customWidth="1"/>
    <col min="9994" max="9994" width="20.28515625" customWidth="1"/>
    <col min="9995" max="9995" width="17.28515625" bestFit="1" customWidth="1"/>
    <col min="9996" max="9996" width="17.28515625" customWidth="1"/>
    <col min="9997" max="10000" width="21.28515625" customWidth="1"/>
    <col min="10001" max="10001" width="29.7109375" customWidth="1"/>
    <col min="10002" max="10002" width="40.28515625" customWidth="1"/>
    <col min="10244" max="10244" width="19.28515625" customWidth="1"/>
    <col min="10245" max="10245" width="37.28515625" customWidth="1"/>
    <col min="10246" max="10246" width="17.5703125" bestFit="1" customWidth="1"/>
    <col min="10247" max="10247" width="43.7109375" customWidth="1"/>
    <col min="10248" max="10248" width="16.7109375" customWidth="1"/>
    <col min="10249" max="10249" width="15.28515625" customWidth="1"/>
    <col min="10250" max="10250" width="20.28515625" customWidth="1"/>
    <col min="10251" max="10251" width="17.28515625" bestFit="1" customWidth="1"/>
    <col min="10252" max="10252" width="17.28515625" customWidth="1"/>
    <col min="10253" max="10256" width="21.28515625" customWidth="1"/>
    <col min="10257" max="10257" width="29.7109375" customWidth="1"/>
    <col min="10258" max="10258" width="40.28515625" customWidth="1"/>
    <col min="10500" max="10500" width="19.28515625" customWidth="1"/>
    <col min="10501" max="10501" width="37.28515625" customWidth="1"/>
    <col min="10502" max="10502" width="17.5703125" bestFit="1" customWidth="1"/>
    <col min="10503" max="10503" width="43.7109375" customWidth="1"/>
    <col min="10504" max="10504" width="16.7109375" customWidth="1"/>
    <col min="10505" max="10505" width="15.28515625" customWidth="1"/>
    <col min="10506" max="10506" width="20.28515625" customWidth="1"/>
    <col min="10507" max="10507" width="17.28515625" bestFit="1" customWidth="1"/>
    <col min="10508" max="10508" width="17.28515625" customWidth="1"/>
    <col min="10509" max="10512" width="21.28515625" customWidth="1"/>
    <col min="10513" max="10513" width="29.7109375" customWidth="1"/>
    <col min="10514" max="10514" width="40.28515625" customWidth="1"/>
    <col min="10756" max="10756" width="19.28515625" customWidth="1"/>
    <col min="10757" max="10757" width="37.28515625" customWidth="1"/>
    <col min="10758" max="10758" width="17.5703125" bestFit="1" customWidth="1"/>
    <col min="10759" max="10759" width="43.7109375" customWidth="1"/>
    <col min="10760" max="10760" width="16.7109375" customWidth="1"/>
    <col min="10761" max="10761" width="15.28515625" customWidth="1"/>
    <col min="10762" max="10762" width="20.28515625" customWidth="1"/>
    <col min="10763" max="10763" width="17.28515625" bestFit="1" customWidth="1"/>
    <col min="10764" max="10764" width="17.28515625" customWidth="1"/>
    <col min="10765" max="10768" width="21.28515625" customWidth="1"/>
    <col min="10769" max="10769" width="29.7109375" customWidth="1"/>
    <col min="10770" max="10770" width="40.28515625" customWidth="1"/>
    <col min="11012" max="11012" width="19.28515625" customWidth="1"/>
    <col min="11013" max="11013" width="37.28515625" customWidth="1"/>
    <col min="11014" max="11014" width="17.5703125" bestFit="1" customWidth="1"/>
    <col min="11015" max="11015" width="43.7109375" customWidth="1"/>
    <col min="11016" max="11016" width="16.7109375" customWidth="1"/>
    <col min="11017" max="11017" width="15.28515625" customWidth="1"/>
    <col min="11018" max="11018" width="20.28515625" customWidth="1"/>
    <col min="11019" max="11019" width="17.28515625" bestFit="1" customWidth="1"/>
    <col min="11020" max="11020" width="17.28515625" customWidth="1"/>
    <col min="11021" max="11024" width="21.28515625" customWidth="1"/>
    <col min="11025" max="11025" width="29.7109375" customWidth="1"/>
    <col min="11026" max="11026" width="40.28515625" customWidth="1"/>
    <col min="11268" max="11268" width="19.28515625" customWidth="1"/>
    <col min="11269" max="11269" width="37.28515625" customWidth="1"/>
    <col min="11270" max="11270" width="17.5703125" bestFit="1" customWidth="1"/>
    <col min="11271" max="11271" width="43.7109375" customWidth="1"/>
    <col min="11272" max="11272" width="16.7109375" customWidth="1"/>
    <col min="11273" max="11273" width="15.28515625" customWidth="1"/>
    <col min="11274" max="11274" width="20.28515625" customWidth="1"/>
    <col min="11275" max="11275" width="17.28515625" bestFit="1" customWidth="1"/>
    <col min="11276" max="11276" width="17.28515625" customWidth="1"/>
    <col min="11277" max="11280" width="21.28515625" customWidth="1"/>
    <col min="11281" max="11281" width="29.7109375" customWidth="1"/>
    <col min="11282" max="11282" width="40.28515625" customWidth="1"/>
    <col min="11524" max="11524" width="19.28515625" customWidth="1"/>
    <col min="11525" max="11525" width="37.28515625" customWidth="1"/>
    <col min="11526" max="11526" width="17.5703125" bestFit="1" customWidth="1"/>
    <col min="11527" max="11527" width="43.7109375" customWidth="1"/>
    <col min="11528" max="11528" width="16.7109375" customWidth="1"/>
    <col min="11529" max="11529" width="15.28515625" customWidth="1"/>
    <col min="11530" max="11530" width="20.28515625" customWidth="1"/>
    <col min="11531" max="11531" width="17.28515625" bestFit="1" customWidth="1"/>
    <col min="11532" max="11532" width="17.28515625" customWidth="1"/>
    <col min="11533" max="11536" width="21.28515625" customWidth="1"/>
    <col min="11537" max="11537" width="29.7109375" customWidth="1"/>
    <col min="11538" max="11538" width="40.28515625" customWidth="1"/>
    <col min="11780" max="11780" width="19.28515625" customWidth="1"/>
    <col min="11781" max="11781" width="37.28515625" customWidth="1"/>
    <col min="11782" max="11782" width="17.5703125" bestFit="1" customWidth="1"/>
    <col min="11783" max="11783" width="43.7109375" customWidth="1"/>
    <col min="11784" max="11784" width="16.7109375" customWidth="1"/>
    <col min="11785" max="11785" width="15.28515625" customWidth="1"/>
    <col min="11786" max="11786" width="20.28515625" customWidth="1"/>
    <col min="11787" max="11787" width="17.28515625" bestFit="1" customWidth="1"/>
    <col min="11788" max="11788" width="17.28515625" customWidth="1"/>
    <col min="11789" max="11792" width="21.28515625" customWidth="1"/>
    <col min="11793" max="11793" width="29.7109375" customWidth="1"/>
    <col min="11794" max="11794" width="40.28515625" customWidth="1"/>
    <col min="12036" max="12036" width="19.28515625" customWidth="1"/>
    <col min="12037" max="12037" width="37.28515625" customWidth="1"/>
    <col min="12038" max="12038" width="17.5703125" bestFit="1" customWidth="1"/>
    <col min="12039" max="12039" width="43.7109375" customWidth="1"/>
    <col min="12040" max="12040" width="16.7109375" customWidth="1"/>
    <col min="12041" max="12041" width="15.28515625" customWidth="1"/>
    <col min="12042" max="12042" width="20.28515625" customWidth="1"/>
    <col min="12043" max="12043" width="17.28515625" bestFit="1" customWidth="1"/>
    <col min="12044" max="12044" width="17.28515625" customWidth="1"/>
    <col min="12045" max="12048" width="21.28515625" customWidth="1"/>
    <col min="12049" max="12049" width="29.7109375" customWidth="1"/>
    <col min="12050" max="12050" width="40.28515625" customWidth="1"/>
    <col min="12292" max="12292" width="19.28515625" customWidth="1"/>
    <col min="12293" max="12293" width="37.28515625" customWidth="1"/>
    <col min="12294" max="12294" width="17.5703125" bestFit="1" customWidth="1"/>
    <col min="12295" max="12295" width="43.7109375" customWidth="1"/>
    <col min="12296" max="12296" width="16.7109375" customWidth="1"/>
    <col min="12297" max="12297" width="15.28515625" customWidth="1"/>
    <col min="12298" max="12298" width="20.28515625" customWidth="1"/>
    <col min="12299" max="12299" width="17.28515625" bestFit="1" customWidth="1"/>
    <col min="12300" max="12300" width="17.28515625" customWidth="1"/>
    <col min="12301" max="12304" width="21.28515625" customWidth="1"/>
    <col min="12305" max="12305" width="29.7109375" customWidth="1"/>
    <col min="12306" max="12306" width="40.28515625" customWidth="1"/>
    <col min="12548" max="12548" width="19.28515625" customWidth="1"/>
    <col min="12549" max="12549" width="37.28515625" customWidth="1"/>
    <col min="12550" max="12550" width="17.5703125" bestFit="1" customWidth="1"/>
    <col min="12551" max="12551" width="43.7109375" customWidth="1"/>
    <col min="12552" max="12552" width="16.7109375" customWidth="1"/>
    <col min="12553" max="12553" width="15.28515625" customWidth="1"/>
    <col min="12554" max="12554" width="20.28515625" customWidth="1"/>
    <col min="12555" max="12555" width="17.28515625" bestFit="1" customWidth="1"/>
    <col min="12556" max="12556" width="17.28515625" customWidth="1"/>
    <col min="12557" max="12560" width="21.28515625" customWidth="1"/>
    <col min="12561" max="12561" width="29.7109375" customWidth="1"/>
    <col min="12562" max="12562" width="40.28515625" customWidth="1"/>
    <col min="12804" max="12804" width="19.28515625" customWidth="1"/>
    <col min="12805" max="12805" width="37.28515625" customWidth="1"/>
    <col min="12806" max="12806" width="17.5703125" bestFit="1" customWidth="1"/>
    <col min="12807" max="12807" width="43.7109375" customWidth="1"/>
    <col min="12808" max="12808" width="16.7109375" customWidth="1"/>
    <col min="12809" max="12809" width="15.28515625" customWidth="1"/>
    <col min="12810" max="12810" width="20.28515625" customWidth="1"/>
    <col min="12811" max="12811" width="17.28515625" bestFit="1" customWidth="1"/>
    <col min="12812" max="12812" width="17.28515625" customWidth="1"/>
    <col min="12813" max="12816" width="21.28515625" customWidth="1"/>
    <col min="12817" max="12817" width="29.7109375" customWidth="1"/>
    <col min="12818" max="12818" width="40.28515625" customWidth="1"/>
    <col min="13060" max="13060" width="19.28515625" customWidth="1"/>
    <col min="13061" max="13061" width="37.28515625" customWidth="1"/>
    <col min="13062" max="13062" width="17.5703125" bestFit="1" customWidth="1"/>
    <col min="13063" max="13063" width="43.7109375" customWidth="1"/>
    <col min="13064" max="13064" width="16.7109375" customWidth="1"/>
    <col min="13065" max="13065" width="15.28515625" customWidth="1"/>
    <col min="13066" max="13066" width="20.28515625" customWidth="1"/>
    <col min="13067" max="13067" width="17.28515625" bestFit="1" customWidth="1"/>
    <col min="13068" max="13068" width="17.28515625" customWidth="1"/>
    <col min="13069" max="13072" width="21.28515625" customWidth="1"/>
    <col min="13073" max="13073" width="29.7109375" customWidth="1"/>
    <col min="13074" max="13074" width="40.28515625" customWidth="1"/>
    <col min="13316" max="13316" width="19.28515625" customWidth="1"/>
    <col min="13317" max="13317" width="37.28515625" customWidth="1"/>
    <col min="13318" max="13318" width="17.5703125" bestFit="1" customWidth="1"/>
    <col min="13319" max="13319" width="43.7109375" customWidth="1"/>
    <col min="13320" max="13320" width="16.7109375" customWidth="1"/>
    <col min="13321" max="13321" width="15.28515625" customWidth="1"/>
    <col min="13322" max="13322" width="20.28515625" customWidth="1"/>
    <col min="13323" max="13323" width="17.28515625" bestFit="1" customWidth="1"/>
    <col min="13324" max="13324" width="17.28515625" customWidth="1"/>
    <col min="13325" max="13328" width="21.28515625" customWidth="1"/>
    <col min="13329" max="13329" width="29.7109375" customWidth="1"/>
    <col min="13330" max="13330" width="40.28515625" customWidth="1"/>
    <col min="13572" max="13572" width="19.28515625" customWidth="1"/>
    <col min="13573" max="13573" width="37.28515625" customWidth="1"/>
    <col min="13574" max="13574" width="17.5703125" bestFit="1" customWidth="1"/>
    <col min="13575" max="13575" width="43.7109375" customWidth="1"/>
    <col min="13576" max="13576" width="16.7109375" customWidth="1"/>
    <col min="13577" max="13577" width="15.28515625" customWidth="1"/>
    <col min="13578" max="13578" width="20.28515625" customWidth="1"/>
    <col min="13579" max="13579" width="17.28515625" bestFit="1" customWidth="1"/>
    <col min="13580" max="13580" width="17.28515625" customWidth="1"/>
    <col min="13581" max="13584" width="21.28515625" customWidth="1"/>
    <col min="13585" max="13585" width="29.7109375" customWidth="1"/>
    <col min="13586" max="13586" width="40.28515625" customWidth="1"/>
    <col min="13828" max="13828" width="19.28515625" customWidth="1"/>
    <col min="13829" max="13829" width="37.28515625" customWidth="1"/>
    <col min="13830" max="13830" width="17.5703125" bestFit="1" customWidth="1"/>
    <col min="13831" max="13831" width="43.7109375" customWidth="1"/>
    <col min="13832" max="13832" width="16.7109375" customWidth="1"/>
    <col min="13833" max="13833" width="15.28515625" customWidth="1"/>
    <col min="13834" max="13834" width="20.28515625" customWidth="1"/>
    <col min="13835" max="13835" width="17.28515625" bestFit="1" customWidth="1"/>
    <col min="13836" max="13836" width="17.28515625" customWidth="1"/>
    <col min="13837" max="13840" width="21.28515625" customWidth="1"/>
    <col min="13841" max="13841" width="29.7109375" customWidth="1"/>
    <col min="13842" max="13842" width="40.28515625" customWidth="1"/>
    <col min="14084" max="14084" width="19.28515625" customWidth="1"/>
    <col min="14085" max="14085" width="37.28515625" customWidth="1"/>
    <col min="14086" max="14086" width="17.5703125" bestFit="1" customWidth="1"/>
    <col min="14087" max="14087" width="43.7109375" customWidth="1"/>
    <col min="14088" max="14088" width="16.7109375" customWidth="1"/>
    <col min="14089" max="14089" width="15.28515625" customWidth="1"/>
    <col min="14090" max="14090" width="20.28515625" customWidth="1"/>
    <col min="14091" max="14091" width="17.28515625" bestFit="1" customWidth="1"/>
    <col min="14092" max="14092" width="17.28515625" customWidth="1"/>
    <col min="14093" max="14096" width="21.28515625" customWidth="1"/>
    <col min="14097" max="14097" width="29.7109375" customWidth="1"/>
    <col min="14098" max="14098" width="40.28515625" customWidth="1"/>
    <col min="14340" max="14340" width="19.28515625" customWidth="1"/>
    <col min="14341" max="14341" width="37.28515625" customWidth="1"/>
    <col min="14342" max="14342" width="17.5703125" bestFit="1" customWidth="1"/>
    <col min="14343" max="14343" width="43.7109375" customWidth="1"/>
    <col min="14344" max="14344" width="16.7109375" customWidth="1"/>
    <col min="14345" max="14345" width="15.28515625" customWidth="1"/>
    <col min="14346" max="14346" width="20.28515625" customWidth="1"/>
    <col min="14347" max="14347" width="17.28515625" bestFit="1" customWidth="1"/>
    <col min="14348" max="14348" width="17.28515625" customWidth="1"/>
    <col min="14349" max="14352" width="21.28515625" customWidth="1"/>
    <col min="14353" max="14353" width="29.7109375" customWidth="1"/>
    <col min="14354" max="14354" width="40.28515625" customWidth="1"/>
    <col min="14596" max="14596" width="19.28515625" customWidth="1"/>
    <col min="14597" max="14597" width="37.28515625" customWidth="1"/>
    <col min="14598" max="14598" width="17.5703125" bestFit="1" customWidth="1"/>
    <col min="14599" max="14599" width="43.7109375" customWidth="1"/>
    <col min="14600" max="14600" width="16.7109375" customWidth="1"/>
    <col min="14601" max="14601" width="15.28515625" customWidth="1"/>
    <col min="14602" max="14602" width="20.28515625" customWidth="1"/>
    <col min="14603" max="14603" width="17.28515625" bestFit="1" customWidth="1"/>
    <col min="14604" max="14604" width="17.28515625" customWidth="1"/>
    <col min="14605" max="14608" width="21.28515625" customWidth="1"/>
    <col min="14609" max="14609" width="29.7109375" customWidth="1"/>
    <col min="14610" max="14610" width="40.28515625" customWidth="1"/>
    <col min="14852" max="14852" width="19.28515625" customWidth="1"/>
    <col min="14853" max="14853" width="37.28515625" customWidth="1"/>
    <col min="14854" max="14854" width="17.5703125" bestFit="1" customWidth="1"/>
    <col min="14855" max="14855" width="43.7109375" customWidth="1"/>
    <col min="14856" max="14856" width="16.7109375" customWidth="1"/>
    <col min="14857" max="14857" width="15.28515625" customWidth="1"/>
    <col min="14858" max="14858" width="20.28515625" customWidth="1"/>
    <col min="14859" max="14859" width="17.28515625" bestFit="1" customWidth="1"/>
    <col min="14860" max="14860" width="17.28515625" customWidth="1"/>
    <col min="14861" max="14864" width="21.28515625" customWidth="1"/>
    <col min="14865" max="14865" width="29.7109375" customWidth="1"/>
    <col min="14866" max="14866" width="40.28515625" customWidth="1"/>
    <col min="15108" max="15108" width="19.28515625" customWidth="1"/>
    <col min="15109" max="15109" width="37.28515625" customWidth="1"/>
    <col min="15110" max="15110" width="17.5703125" bestFit="1" customWidth="1"/>
    <col min="15111" max="15111" width="43.7109375" customWidth="1"/>
    <col min="15112" max="15112" width="16.7109375" customWidth="1"/>
    <col min="15113" max="15113" width="15.28515625" customWidth="1"/>
    <col min="15114" max="15114" width="20.28515625" customWidth="1"/>
    <col min="15115" max="15115" width="17.28515625" bestFit="1" customWidth="1"/>
    <col min="15116" max="15116" width="17.28515625" customWidth="1"/>
    <col min="15117" max="15120" width="21.28515625" customWidth="1"/>
    <col min="15121" max="15121" width="29.7109375" customWidth="1"/>
    <col min="15122" max="15122" width="40.28515625" customWidth="1"/>
    <col min="15364" max="15364" width="19.28515625" customWidth="1"/>
    <col min="15365" max="15365" width="37.28515625" customWidth="1"/>
    <col min="15366" max="15366" width="17.5703125" bestFit="1" customWidth="1"/>
    <col min="15367" max="15367" width="43.7109375" customWidth="1"/>
    <col min="15368" max="15368" width="16.7109375" customWidth="1"/>
    <col min="15369" max="15369" width="15.28515625" customWidth="1"/>
    <col min="15370" max="15370" width="20.28515625" customWidth="1"/>
    <col min="15371" max="15371" width="17.28515625" bestFit="1" customWidth="1"/>
    <col min="15372" max="15372" width="17.28515625" customWidth="1"/>
    <col min="15373" max="15376" width="21.28515625" customWidth="1"/>
    <col min="15377" max="15377" width="29.7109375" customWidth="1"/>
    <col min="15378" max="15378" width="40.28515625" customWidth="1"/>
    <col min="15620" max="15620" width="19.28515625" customWidth="1"/>
    <col min="15621" max="15621" width="37.28515625" customWidth="1"/>
    <col min="15622" max="15622" width="17.5703125" bestFit="1" customWidth="1"/>
    <col min="15623" max="15623" width="43.7109375" customWidth="1"/>
    <col min="15624" max="15624" width="16.7109375" customWidth="1"/>
    <col min="15625" max="15625" width="15.28515625" customWidth="1"/>
    <col min="15626" max="15626" width="20.28515625" customWidth="1"/>
    <col min="15627" max="15627" width="17.28515625" bestFit="1" customWidth="1"/>
    <col min="15628" max="15628" width="17.28515625" customWidth="1"/>
    <col min="15629" max="15632" width="21.28515625" customWidth="1"/>
    <col min="15633" max="15633" width="29.7109375" customWidth="1"/>
    <col min="15634" max="15634" width="40.28515625" customWidth="1"/>
    <col min="15876" max="15876" width="19.28515625" customWidth="1"/>
    <col min="15877" max="15877" width="37.28515625" customWidth="1"/>
    <col min="15878" max="15878" width="17.5703125" bestFit="1" customWidth="1"/>
    <col min="15879" max="15879" width="43.7109375" customWidth="1"/>
    <col min="15880" max="15880" width="16.7109375" customWidth="1"/>
    <col min="15881" max="15881" width="15.28515625" customWidth="1"/>
    <col min="15882" max="15882" width="20.28515625" customWidth="1"/>
    <col min="15883" max="15883" width="17.28515625" bestFit="1" customWidth="1"/>
    <col min="15884" max="15884" width="17.28515625" customWidth="1"/>
    <col min="15885" max="15888" width="21.28515625" customWidth="1"/>
    <col min="15889" max="15889" width="29.7109375" customWidth="1"/>
    <col min="15890" max="15890" width="40.28515625" customWidth="1"/>
    <col min="16132" max="16132" width="19.28515625" customWidth="1"/>
    <col min="16133" max="16133" width="37.28515625" customWidth="1"/>
    <col min="16134" max="16134" width="17.5703125" bestFit="1" customWidth="1"/>
    <col min="16135" max="16135" width="43.7109375" customWidth="1"/>
    <col min="16136" max="16136" width="16.7109375" customWidth="1"/>
    <col min="16137" max="16137" width="15.28515625" customWidth="1"/>
    <col min="16138" max="16138" width="20.28515625" customWidth="1"/>
    <col min="16139" max="16139" width="17.28515625" bestFit="1" customWidth="1"/>
    <col min="16140" max="16140" width="17.28515625" customWidth="1"/>
    <col min="16141" max="16144" width="21.28515625" customWidth="1"/>
    <col min="16145" max="16145" width="29.7109375" customWidth="1"/>
    <col min="16146" max="16146" width="40.28515625" customWidth="1"/>
  </cols>
  <sheetData>
    <row r="2" spans="1:18" x14ac:dyDescent="0.25">
      <c r="A2" s="4" t="s">
        <v>63</v>
      </c>
      <c r="B2" s="4" t="s">
        <v>22</v>
      </c>
      <c r="C2" s="14"/>
      <c r="D2" s="14"/>
    </row>
    <row r="3" spans="1:18" x14ac:dyDescent="0.25">
      <c r="A3" s="4"/>
      <c r="B3" s="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8" ht="15.75" thickBot="1" x14ac:dyDescent="0.3">
      <c r="A4" s="4" t="s">
        <v>64</v>
      </c>
      <c r="B4" s="9"/>
      <c r="C4" s="17"/>
      <c r="D4" s="17"/>
      <c r="E4" s="17"/>
      <c r="F4" s="12"/>
      <c r="G4" s="173" t="s">
        <v>65</v>
      </c>
      <c r="H4" s="173"/>
      <c r="I4" s="173"/>
      <c r="J4" s="173"/>
      <c r="K4" s="173"/>
      <c r="L4" s="173"/>
      <c r="M4" s="173"/>
      <c r="N4" s="173"/>
      <c r="O4" s="35"/>
      <c r="P4" s="35"/>
      <c r="Q4" s="35"/>
    </row>
    <row r="5" spans="1:18" s="13" customFormat="1" ht="25.5" customHeight="1" x14ac:dyDescent="0.25">
      <c r="A5" s="192" t="s">
        <v>72</v>
      </c>
      <c r="B5" s="177" t="s">
        <v>73</v>
      </c>
      <c r="C5" s="177" t="s">
        <v>74</v>
      </c>
      <c r="D5" s="177" t="s">
        <v>75</v>
      </c>
      <c r="E5" s="177" t="s">
        <v>76</v>
      </c>
      <c r="F5" s="177" t="s">
        <v>77</v>
      </c>
      <c r="G5" s="174" t="s">
        <v>66</v>
      </c>
      <c r="H5" s="175"/>
      <c r="I5" s="174" t="s">
        <v>67</v>
      </c>
      <c r="J5" s="176"/>
      <c r="K5" s="176"/>
      <c r="L5" s="175"/>
      <c r="M5" s="177" t="s">
        <v>68</v>
      </c>
      <c r="N5" s="177" t="s">
        <v>93</v>
      </c>
      <c r="O5" s="177" t="s">
        <v>217</v>
      </c>
      <c r="P5" s="177" t="s">
        <v>218</v>
      </c>
      <c r="Q5" s="177" t="s">
        <v>219</v>
      </c>
      <c r="R5" s="171" t="s">
        <v>69</v>
      </c>
    </row>
    <row r="6" spans="1:18" s="14" customFormat="1" ht="84" x14ac:dyDescent="0.2">
      <c r="A6" s="193"/>
      <c r="B6" s="178"/>
      <c r="C6" s="178"/>
      <c r="D6" s="178"/>
      <c r="E6" s="178"/>
      <c r="F6" s="178"/>
      <c r="G6" s="7" t="s">
        <v>94</v>
      </c>
      <c r="H6" s="7" t="s">
        <v>95</v>
      </c>
      <c r="I6" s="7" t="s">
        <v>78</v>
      </c>
      <c r="J6" s="7" t="s">
        <v>96</v>
      </c>
      <c r="K6" s="7" t="s">
        <v>97</v>
      </c>
      <c r="L6" s="7" t="s">
        <v>98</v>
      </c>
      <c r="M6" s="178"/>
      <c r="N6" s="178"/>
      <c r="O6" s="178"/>
      <c r="P6" s="178"/>
      <c r="Q6" s="178"/>
      <c r="R6" s="172"/>
    </row>
    <row r="7" spans="1:18" s="13" customFormat="1" ht="30" customHeight="1" x14ac:dyDescent="0.25">
      <c r="A7" s="22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 t="s">
        <v>70</v>
      </c>
      <c r="J7" s="21">
        <v>10</v>
      </c>
      <c r="K7" s="21">
        <v>11</v>
      </c>
      <c r="L7" s="21">
        <v>12</v>
      </c>
      <c r="M7" s="21">
        <v>13</v>
      </c>
      <c r="N7" s="21" t="s">
        <v>71</v>
      </c>
      <c r="O7" s="36">
        <v>15</v>
      </c>
      <c r="P7" s="36">
        <v>16</v>
      </c>
      <c r="Q7" s="36">
        <v>17</v>
      </c>
      <c r="R7" s="23">
        <v>18</v>
      </c>
    </row>
    <row r="8" spans="1:18" ht="36.75" x14ac:dyDescent="0.25">
      <c r="A8" s="159" t="s">
        <v>79</v>
      </c>
      <c r="B8" s="10" t="s">
        <v>80</v>
      </c>
      <c r="C8" s="10" t="s">
        <v>81</v>
      </c>
      <c r="D8" s="10" t="s">
        <v>82</v>
      </c>
      <c r="E8" s="20">
        <v>107</v>
      </c>
      <c r="F8" s="28" t="s">
        <v>83</v>
      </c>
      <c r="G8" s="19"/>
      <c r="H8" s="19">
        <v>1803751</v>
      </c>
      <c r="I8" s="19">
        <f>SUM(J8:L8)</f>
        <v>286478</v>
      </c>
      <c r="J8" s="19">
        <v>212206</v>
      </c>
      <c r="K8" s="19">
        <v>0</v>
      </c>
      <c r="L8" s="19">
        <v>74272</v>
      </c>
      <c r="M8" s="19">
        <v>31831</v>
      </c>
      <c r="N8" s="19">
        <f>G8+H8+I8+M8</f>
        <v>2122060</v>
      </c>
      <c r="O8" s="19">
        <v>7916043.4800000004</v>
      </c>
      <c r="P8" s="19">
        <v>9312992.3699999992</v>
      </c>
      <c r="Q8" s="19">
        <v>9312992.3699999992</v>
      </c>
      <c r="R8" s="160" t="s">
        <v>240</v>
      </c>
    </row>
    <row r="9" spans="1:18" ht="36.75" x14ac:dyDescent="0.25">
      <c r="A9" s="159" t="s">
        <v>79</v>
      </c>
      <c r="B9" s="10" t="s">
        <v>80</v>
      </c>
      <c r="C9" s="10" t="s">
        <v>84</v>
      </c>
      <c r="D9" s="10" t="s">
        <v>80</v>
      </c>
      <c r="E9" s="18">
        <v>107</v>
      </c>
      <c r="F9" s="28" t="s">
        <v>83</v>
      </c>
      <c r="G9" s="19"/>
      <c r="H9" s="94">
        <v>22017348</v>
      </c>
      <c r="I9" s="94">
        <f>SUM(J9:L9)</f>
        <v>2580000</v>
      </c>
      <c r="J9" s="94">
        <v>2440000</v>
      </c>
      <c r="K9" s="94">
        <v>140000</v>
      </c>
      <c r="L9" s="94">
        <v>0</v>
      </c>
      <c r="M9" s="94">
        <v>1305414</v>
      </c>
      <c r="N9" s="94">
        <f>G9+H9+I9+M9</f>
        <v>25902762</v>
      </c>
      <c r="O9" s="95">
        <v>95989688.079999998</v>
      </c>
      <c r="P9" s="19">
        <v>112929044.92</v>
      </c>
      <c r="Q9" s="19">
        <v>112929044.92</v>
      </c>
      <c r="R9" s="161" t="s">
        <v>241</v>
      </c>
    </row>
    <row r="10" spans="1:18" ht="24.75" x14ac:dyDescent="0.25">
      <c r="A10" s="159" t="s">
        <v>85</v>
      </c>
      <c r="B10" s="10" t="s">
        <v>23</v>
      </c>
      <c r="C10" s="10" t="s">
        <v>86</v>
      </c>
      <c r="D10" s="10" t="s">
        <v>87</v>
      </c>
      <c r="E10" s="24" t="s">
        <v>99</v>
      </c>
      <c r="F10" s="28" t="s">
        <v>88</v>
      </c>
      <c r="G10" s="19">
        <v>11045424</v>
      </c>
      <c r="H10" s="19"/>
      <c r="I10" s="19">
        <f>J10+K10+L10</f>
        <v>1949192</v>
      </c>
      <c r="J10" s="19">
        <v>0</v>
      </c>
      <c r="K10" s="19">
        <v>0</v>
      </c>
      <c r="L10" s="19">
        <v>1949192</v>
      </c>
      <c r="M10" s="19">
        <v>0</v>
      </c>
      <c r="N10" s="19">
        <f>G10+I10</f>
        <v>12994616</v>
      </c>
      <c r="O10" s="19">
        <v>50303495.020000003</v>
      </c>
      <c r="P10" s="19">
        <v>57050965.590000004</v>
      </c>
      <c r="Q10" s="19">
        <v>62240473.140000001</v>
      </c>
      <c r="R10" s="162"/>
    </row>
    <row r="11" spans="1:18" x14ac:dyDescent="0.25">
      <c r="A11" s="159" t="s">
        <v>85</v>
      </c>
      <c r="B11" s="10" t="s">
        <v>23</v>
      </c>
      <c r="C11" s="10" t="s">
        <v>89</v>
      </c>
      <c r="D11" s="10" t="s">
        <v>23</v>
      </c>
      <c r="E11" s="24" t="s">
        <v>99</v>
      </c>
      <c r="F11" s="28" t="s">
        <v>88</v>
      </c>
      <c r="G11" s="19">
        <v>81239876</v>
      </c>
      <c r="H11" s="19"/>
      <c r="I11" s="19">
        <f>J11+K11+L11</f>
        <v>14336449</v>
      </c>
      <c r="J11" s="19">
        <v>9557633</v>
      </c>
      <c r="K11" s="19">
        <v>0</v>
      </c>
      <c r="L11" s="19">
        <v>4778816</v>
      </c>
      <c r="M11" s="19">
        <v>0</v>
      </c>
      <c r="N11" s="19">
        <f>G11+I11</f>
        <v>95576325</v>
      </c>
      <c r="O11" s="19">
        <v>365821496.16000003</v>
      </c>
      <c r="P11" s="19">
        <v>462104347.94</v>
      </c>
      <c r="Q11" s="19">
        <v>559344588.62</v>
      </c>
      <c r="R11" s="162"/>
    </row>
    <row r="12" spans="1:18" ht="24.75" x14ac:dyDescent="0.25">
      <c r="A12" s="159" t="s">
        <v>90</v>
      </c>
      <c r="B12" s="10" t="s">
        <v>24</v>
      </c>
      <c r="C12" s="10" t="s">
        <v>90</v>
      </c>
      <c r="D12" s="10" t="s">
        <v>91</v>
      </c>
      <c r="E12" s="24" t="s">
        <v>100</v>
      </c>
      <c r="F12" s="28" t="s">
        <v>92</v>
      </c>
      <c r="G12" s="19">
        <v>40190200</v>
      </c>
      <c r="H12" s="19"/>
      <c r="I12" s="19">
        <f>J12+K12+L12</f>
        <v>7092388</v>
      </c>
      <c r="J12" s="19">
        <v>0</v>
      </c>
      <c r="K12" s="34">
        <v>0</v>
      </c>
      <c r="L12" s="19">
        <v>7092388</v>
      </c>
      <c r="M12" s="19">
        <v>0</v>
      </c>
      <c r="N12" s="19">
        <f>G12+I12</f>
        <v>47282588</v>
      </c>
      <c r="O12" s="19">
        <v>181271739.40000001</v>
      </c>
      <c r="P12" s="19">
        <v>213714813.75</v>
      </c>
      <c r="Q12" s="19">
        <v>234184290.34</v>
      </c>
      <c r="R12" s="162"/>
    </row>
    <row r="13" spans="1:18" ht="25.5" thickBot="1" x14ac:dyDescent="0.3">
      <c r="A13" s="163"/>
      <c r="B13" s="164" t="s">
        <v>215</v>
      </c>
      <c r="C13" s="165" t="s">
        <v>238</v>
      </c>
      <c r="D13" s="165" t="s">
        <v>239</v>
      </c>
      <c r="E13" s="166" t="s">
        <v>99</v>
      </c>
      <c r="F13" s="167" t="s">
        <v>216</v>
      </c>
      <c r="G13" s="168">
        <v>4563835</v>
      </c>
      <c r="H13" s="168"/>
      <c r="I13" s="169">
        <f>J13+K13+L13</f>
        <v>0</v>
      </c>
      <c r="J13" s="168">
        <v>0</v>
      </c>
      <c r="K13" s="168">
        <v>0</v>
      </c>
      <c r="L13" s="168">
        <v>0</v>
      </c>
      <c r="M13" s="168">
        <v>0</v>
      </c>
      <c r="N13" s="169">
        <f>G13+I13</f>
        <v>4563835</v>
      </c>
      <c r="O13" s="168">
        <v>0</v>
      </c>
      <c r="P13" s="168">
        <v>0</v>
      </c>
      <c r="Q13" s="168">
        <v>0</v>
      </c>
      <c r="R13" s="170"/>
    </row>
    <row r="14" spans="1:18" ht="15.75" thickBot="1" x14ac:dyDescent="0.3">
      <c r="A14" s="179" t="s">
        <v>257</v>
      </c>
      <c r="B14" s="180"/>
      <c r="C14" s="180"/>
      <c r="D14" s="180"/>
      <c r="E14" s="180"/>
      <c r="F14" s="181"/>
      <c r="G14" s="157">
        <f>SUM(G8:G13)</f>
        <v>137039335</v>
      </c>
      <c r="H14" s="158">
        <f>SUM(H8:H13)</f>
        <v>23821099</v>
      </c>
      <c r="N14" s="152"/>
      <c r="O14" s="153"/>
    </row>
    <row r="15" spans="1:18" ht="15.75" thickBot="1" x14ac:dyDescent="0.3">
      <c r="A15" s="182"/>
      <c r="B15" s="183"/>
      <c r="C15" s="183"/>
      <c r="D15" s="183"/>
      <c r="E15" s="183"/>
      <c r="F15" s="184"/>
      <c r="G15" s="188">
        <v>160860434</v>
      </c>
      <c r="H15" s="189"/>
    </row>
    <row r="16" spans="1:18" ht="15.75" thickBot="1" x14ac:dyDescent="0.3">
      <c r="A16" s="185" t="s">
        <v>258</v>
      </c>
      <c r="B16" s="186"/>
      <c r="C16" s="186"/>
      <c r="D16" s="186"/>
      <c r="E16" s="186"/>
      <c r="F16" s="187"/>
      <c r="G16" s="190">
        <v>739314554.65999997</v>
      </c>
      <c r="H16" s="191"/>
      <c r="O16" s="154">
        <v>701302462.12</v>
      </c>
      <c r="P16" s="154">
        <f>SUM(P8:P13)</f>
        <v>855112164.56999993</v>
      </c>
    </row>
    <row r="17" spans="5:13" ht="15.75" thickBot="1" x14ac:dyDescent="0.3"/>
    <row r="18" spans="5:13" ht="15.75" thickBot="1" x14ac:dyDescent="0.3">
      <c r="F18" s="155" t="s">
        <v>259</v>
      </c>
      <c r="G18" s="156">
        <v>4.5960000000000001</v>
      </c>
      <c r="H18" s="140"/>
    </row>
    <row r="19" spans="5:13" x14ac:dyDescent="0.25">
      <c r="E19" s="14"/>
      <c r="H19" s="14"/>
      <c r="I19" s="14"/>
    </row>
    <row r="20" spans="5:13" x14ac:dyDescent="0.25">
      <c r="E20" s="14"/>
      <c r="H20" s="15"/>
      <c r="I20" s="15"/>
    </row>
    <row r="22" spans="5:13" x14ac:dyDescent="0.25">
      <c r="J22" s="16"/>
      <c r="K22" s="16"/>
      <c r="L22" s="16"/>
      <c r="M22" s="16"/>
    </row>
  </sheetData>
  <mergeCells count="19">
    <mergeCell ref="A14:F15"/>
    <mergeCell ref="A16:F16"/>
    <mergeCell ref="G15:H15"/>
    <mergeCell ref="G16:H16"/>
    <mergeCell ref="A5:A6"/>
    <mergeCell ref="B5:B6"/>
    <mergeCell ref="C5:C6"/>
    <mergeCell ref="D5:D6"/>
    <mergeCell ref="E5:E6"/>
    <mergeCell ref="R5:R6"/>
    <mergeCell ref="G4:N4"/>
    <mergeCell ref="G5:H5"/>
    <mergeCell ref="I5:L5"/>
    <mergeCell ref="F5:F6"/>
    <mergeCell ref="M5:M6"/>
    <mergeCell ref="N5:N6"/>
    <mergeCell ref="O5:O6"/>
    <mergeCell ref="P5:P6"/>
    <mergeCell ref="Q5:Q6"/>
  </mergeCells>
  <pageMargins left="0.7" right="0.7" top="0.75" bottom="0.75" header="0.3" footer="0.3"/>
  <pageSetup paperSize="9"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6"/>
  <sheetViews>
    <sheetView zoomScale="70" zoomScaleNormal="70" zoomScaleSheetLayoutView="100" workbookViewId="0">
      <selection activeCell="A6" sqref="A6:L15"/>
    </sheetView>
  </sheetViews>
  <sheetFormatPr defaultColWidth="9.28515625" defaultRowHeight="12" x14ac:dyDescent="0.2"/>
  <cols>
    <col min="1" max="1" width="22" style="3" customWidth="1"/>
    <col min="2" max="2" width="16.7109375" style="1" customWidth="1"/>
    <col min="3" max="3" width="6.7109375" style="1" customWidth="1"/>
    <col min="4" max="4" width="17.28515625" style="2" customWidth="1"/>
    <col min="5" max="5" width="58" style="2" customWidth="1"/>
    <col min="6" max="6" width="16.5703125" style="2" customWidth="1"/>
    <col min="7" max="7" width="14.85546875" style="2" bestFit="1" customWidth="1"/>
    <col min="8" max="8" width="15.42578125" style="2" bestFit="1" customWidth="1"/>
    <col min="9" max="9" width="15.28515625" style="5" customWidth="1"/>
    <col min="10" max="10" width="18.7109375" style="5" customWidth="1"/>
    <col min="11" max="11" width="11.7109375" style="2" customWidth="1"/>
    <col min="12" max="12" width="15.28515625" style="2" customWidth="1"/>
    <col min="13" max="16384" width="9.28515625" style="2"/>
  </cols>
  <sheetData>
    <row r="1" spans="1:12" ht="15" customHeight="1" x14ac:dyDescent="0.2">
      <c r="A1" s="4" t="s">
        <v>22</v>
      </c>
    </row>
    <row r="2" spans="1:12" ht="15" customHeight="1" x14ac:dyDescent="0.2"/>
    <row r="3" spans="1:12" ht="15" customHeight="1" x14ac:dyDescent="0.2">
      <c r="A3" s="6" t="s">
        <v>101</v>
      </c>
    </row>
    <row r="4" spans="1:12" ht="15" customHeight="1" thickBot="1" x14ac:dyDescent="0.25"/>
    <row r="5" spans="1:12" s="8" customFormat="1" ht="120.75" thickBot="1" x14ac:dyDescent="0.3">
      <c r="A5" s="87" t="s">
        <v>0</v>
      </c>
      <c r="B5" s="88" t="s">
        <v>1</v>
      </c>
      <c r="C5" s="88" t="s">
        <v>2</v>
      </c>
      <c r="D5" s="88" t="s">
        <v>3</v>
      </c>
      <c r="E5" s="88" t="s">
        <v>4</v>
      </c>
      <c r="F5" s="88" t="s">
        <v>5</v>
      </c>
      <c r="G5" s="88" t="s">
        <v>6</v>
      </c>
      <c r="H5" s="88" t="s">
        <v>7</v>
      </c>
      <c r="I5" s="88" t="s">
        <v>8</v>
      </c>
      <c r="J5" s="88" t="s">
        <v>9</v>
      </c>
      <c r="K5" s="88" t="s">
        <v>102</v>
      </c>
      <c r="L5" s="89" t="s">
        <v>103</v>
      </c>
    </row>
    <row r="6" spans="1:12" ht="36" x14ac:dyDescent="0.2">
      <c r="A6" s="90" t="s">
        <v>18</v>
      </c>
      <c r="B6" s="91" t="s">
        <v>25</v>
      </c>
      <c r="C6" s="91" t="s">
        <v>20</v>
      </c>
      <c r="D6" s="91" t="s">
        <v>21</v>
      </c>
      <c r="E6" s="91" t="s">
        <v>26</v>
      </c>
      <c r="F6" s="92">
        <v>143080540.80000001</v>
      </c>
      <c r="G6" s="92">
        <v>41052303.199999988</v>
      </c>
      <c r="H6" s="91" t="s">
        <v>27</v>
      </c>
      <c r="I6" s="91" t="s">
        <v>28</v>
      </c>
      <c r="J6" s="91" t="s">
        <v>15</v>
      </c>
      <c r="K6" s="91">
        <v>2016</v>
      </c>
      <c r="L6" s="93"/>
    </row>
    <row r="7" spans="1:12" ht="36" x14ac:dyDescent="0.2">
      <c r="A7" s="26" t="s">
        <v>10</v>
      </c>
      <c r="B7" s="11" t="s">
        <v>29</v>
      </c>
      <c r="C7" s="11" t="s">
        <v>11</v>
      </c>
      <c r="D7" s="11" t="s">
        <v>12</v>
      </c>
      <c r="E7" s="11" t="s">
        <v>30</v>
      </c>
      <c r="F7" s="27">
        <v>11097733.68</v>
      </c>
      <c r="G7" s="27">
        <v>1958423.59</v>
      </c>
      <c r="H7" s="11" t="s">
        <v>31</v>
      </c>
      <c r="I7" s="11" t="s">
        <v>28</v>
      </c>
      <c r="J7" s="11" t="s">
        <v>15</v>
      </c>
      <c r="K7" s="11">
        <v>2016</v>
      </c>
      <c r="L7" s="25"/>
    </row>
    <row r="8" spans="1:12" x14ac:dyDescent="0.2">
      <c r="A8" s="26" t="s">
        <v>18</v>
      </c>
      <c r="B8" s="11" t="s">
        <v>32</v>
      </c>
      <c r="C8" s="11" t="s">
        <v>11</v>
      </c>
      <c r="D8" s="11" t="s">
        <v>21</v>
      </c>
      <c r="E8" s="11" t="s">
        <v>24</v>
      </c>
      <c r="F8" s="27">
        <v>32783047.050000001</v>
      </c>
      <c r="G8" s="27">
        <v>8238668.6399999997</v>
      </c>
      <c r="H8" s="11" t="s">
        <v>33</v>
      </c>
      <c r="I8" s="11" t="s">
        <v>28</v>
      </c>
      <c r="J8" s="11" t="s">
        <v>15</v>
      </c>
      <c r="K8" s="11">
        <v>2016</v>
      </c>
      <c r="L8" s="25"/>
    </row>
    <row r="9" spans="1:12" ht="24" x14ac:dyDescent="0.2">
      <c r="A9" s="26" t="s">
        <v>10</v>
      </c>
      <c r="B9" s="11" t="s">
        <v>34</v>
      </c>
      <c r="C9" s="11" t="s">
        <v>11</v>
      </c>
      <c r="D9" s="11" t="s">
        <v>14</v>
      </c>
      <c r="E9" s="11" t="s">
        <v>35</v>
      </c>
      <c r="F9" s="27">
        <v>3914136.42</v>
      </c>
      <c r="G9" s="27">
        <v>690729.96</v>
      </c>
      <c r="H9" s="11" t="s">
        <v>58</v>
      </c>
      <c r="I9" s="11" t="s">
        <v>36</v>
      </c>
      <c r="J9" s="11" t="s">
        <v>37</v>
      </c>
      <c r="K9" s="11">
        <v>2016</v>
      </c>
      <c r="L9" s="25"/>
    </row>
    <row r="10" spans="1:12" ht="24" x14ac:dyDescent="0.2">
      <c r="A10" s="26" t="s">
        <v>10</v>
      </c>
      <c r="B10" s="11" t="s">
        <v>38</v>
      </c>
      <c r="C10" s="11" t="s">
        <v>20</v>
      </c>
      <c r="D10" s="11" t="s">
        <v>14</v>
      </c>
      <c r="E10" s="11" t="s">
        <v>35</v>
      </c>
      <c r="F10" s="27">
        <v>7828279.3399999999</v>
      </c>
      <c r="G10" s="27">
        <v>1381461.06</v>
      </c>
      <c r="H10" s="11" t="s">
        <v>59</v>
      </c>
      <c r="I10" s="11" t="s">
        <v>36</v>
      </c>
      <c r="J10" s="11" t="s">
        <v>37</v>
      </c>
      <c r="K10" s="11">
        <v>2016</v>
      </c>
      <c r="L10" s="25"/>
    </row>
    <row r="11" spans="1:12" ht="36" x14ac:dyDescent="0.2">
      <c r="A11" s="26" t="s">
        <v>16</v>
      </c>
      <c r="B11" s="11" t="s">
        <v>39</v>
      </c>
      <c r="C11" s="11" t="s">
        <v>11</v>
      </c>
      <c r="D11" s="11" t="s">
        <v>60</v>
      </c>
      <c r="E11" s="11" t="s">
        <v>23</v>
      </c>
      <c r="F11" s="27">
        <v>227389557.69999999</v>
      </c>
      <c r="G11" s="27">
        <v>40127569</v>
      </c>
      <c r="H11" s="11" t="s">
        <v>40</v>
      </c>
      <c r="I11" s="11" t="s">
        <v>41</v>
      </c>
      <c r="J11" s="11" t="s">
        <v>17</v>
      </c>
      <c r="K11" s="11">
        <v>2016</v>
      </c>
      <c r="L11" s="25"/>
    </row>
    <row r="12" spans="1:12" ht="24" x14ac:dyDescent="0.2">
      <c r="A12" s="26" t="s">
        <v>10</v>
      </c>
      <c r="B12" s="11" t="s">
        <v>42</v>
      </c>
      <c r="C12" s="11" t="s">
        <v>11</v>
      </c>
      <c r="D12" s="11" t="s">
        <v>13</v>
      </c>
      <c r="E12" s="11" t="s">
        <v>43</v>
      </c>
      <c r="F12" s="27">
        <v>31313108.68</v>
      </c>
      <c r="G12" s="27">
        <v>5525842.71</v>
      </c>
      <c r="H12" s="11" t="s">
        <v>44</v>
      </c>
      <c r="I12" s="11" t="s">
        <v>45</v>
      </c>
      <c r="J12" s="11" t="s">
        <v>19</v>
      </c>
      <c r="K12" s="11">
        <v>2017</v>
      </c>
      <c r="L12" s="25"/>
    </row>
    <row r="13" spans="1:12" x14ac:dyDescent="0.2">
      <c r="A13" s="26" t="s">
        <v>16</v>
      </c>
      <c r="B13" s="11" t="s">
        <v>46</v>
      </c>
      <c r="C13" s="11" t="s">
        <v>20</v>
      </c>
      <c r="D13" s="11" t="s">
        <v>47</v>
      </c>
      <c r="E13" s="11" t="s">
        <v>48</v>
      </c>
      <c r="F13" s="27">
        <v>10157099.84</v>
      </c>
      <c r="G13" s="27">
        <v>1792429.38</v>
      </c>
      <c r="H13" s="11" t="s">
        <v>49</v>
      </c>
      <c r="I13" s="11" t="s">
        <v>45</v>
      </c>
      <c r="J13" s="11" t="s">
        <v>19</v>
      </c>
      <c r="K13" s="11">
        <v>2017</v>
      </c>
      <c r="L13" s="25"/>
    </row>
    <row r="14" spans="1:12" x14ac:dyDescent="0.2">
      <c r="A14" s="26" t="s">
        <v>16</v>
      </c>
      <c r="B14" s="11" t="s">
        <v>50</v>
      </c>
      <c r="C14" s="11" t="s">
        <v>20</v>
      </c>
      <c r="D14" s="11" t="s">
        <v>47</v>
      </c>
      <c r="E14" s="11" t="s">
        <v>51</v>
      </c>
      <c r="F14" s="27">
        <v>19203009.41</v>
      </c>
      <c r="G14" s="27">
        <v>3388766.37</v>
      </c>
      <c r="H14" s="11" t="s">
        <v>49</v>
      </c>
      <c r="I14" s="11" t="s">
        <v>45</v>
      </c>
      <c r="J14" s="11" t="s">
        <v>19</v>
      </c>
      <c r="K14" s="11">
        <v>2017</v>
      </c>
      <c r="L14" s="25"/>
    </row>
    <row r="15" spans="1:12" ht="36.75" thickBot="1" x14ac:dyDescent="0.25">
      <c r="A15" s="229" t="s">
        <v>10</v>
      </c>
      <c r="B15" s="230" t="s">
        <v>52</v>
      </c>
      <c r="C15" s="230" t="s">
        <v>11</v>
      </c>
      <c r="D15" s="230" t="s">
        <v>53</v>
      </c>
      <c r="E15" s="230" t="s">
        <v>54</v>
      </c>
      <c r="F15" s="231">
        <v>23484831.510000002</v>
      </c>
      <c r="G15" s="231">
        <v>4144382.03</v>
      </c>
      <c r="H15" s="230" t="s">
        <v>55</v>
      </c>
      <c r="I15" s="230" t="s">
        <v>56</v>
      </c>
      <c r="J15" s="230" t="s">
        <v>57</v>
      </c>
      <c r="K15" s="230">
        <v>2017</v>
      </c>
      <c r="L15" s="232"/>
    </row>
    <row r="16" spans="1:12" ht="12.75" thickBot="1" x14ac:dyDescent="0.25">
      <c r="E16" s="227" t="s">
        <v>256</v>
      </c>
      <c r="F16" s="228">
        <f>SUM(F6:F15)</f>
        <v>510251344.43000001</v>
      </c>
      <c r="G16" s="228">
        <f>SUM(G6:G15)</f>
        <v>108300575.93999998</v>
      </c>
    </row>
  </sheetData>
  <autoFilter ref="A5:L15" xr:uid="{00000000-0009-0000-0000-000001000000}"/>
  <pageMargins left="0.7" right="0.7" top="0.75" bottom="0.75" header="0.3" footer="0.3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4CFBB-3424-4CD7-A8B5-EE6DB75F57B2}">
  <sheetPr>
    <tabColor theme="0" tint="-0.14999847407452621"/>
  </sheetPr>
  <dimension ref="A1:AD50"/>
  <sheetViews>
    <sheetView topLeftCell="C1" zoomScale="70" zoomScaleNormal="70" workbookViewId="0">
      <selection activeCell="P50" sqref="P50"/>
    </sheetView>
  </sheetViews>
  <sheetFormatPr defaultColWidth="8.7109375" defaultRowHeight="15" x14ac:dyDescent="0.25"/>
  <cols>
    <col min="1" max="1" width="18.7109375" style="71" customWidth="1"/>
    <col min="2" max="2" width="14.42578125" style="71" customWidth="1"/>
    <col min="3" max="3" width="15" style="71" customWidth="1"/>
    <col min="4" max="4" width="18.140625" style="71" customWidth="1"/>
    <col min="5" max="5" width="12.140625" style="71" customWidth="1"/>
    <col min="6" max="6" width="13.85546875" style="71" customWidth="1"/>
    <col min="7" max="7" width="15.5703125" style="71" customWidth="1"/>
    <col min="8" max="8" width="13.28515625" style="71" customWidth="1"/>
    <col min="9" max="9" width="50.5703125" style="71" customWidth="1"/>
    <col min="10" max="10" width="19" style="71" customWidth="1"/>
    <col min="11" max="11" width="25.5703125" style="71" customWidth="1"/>
    <col min="12" max="12" width="19" style="71" customWidth="1"/>
    <col min="13" max="13" width="32.5703125" style="71" customWidth="1"/>
    <col min="14" max="14" width="16.85546875" style="71" customWidth="1"/>
    <col min="15" max="15" width="15.85546875" style="71" bestFit="1" customWidth="1"/>
    <col min="16" max="16" width="16.7109375" style="71" customWidth="1"/>
    <col min="17" max="17" width="19.42578125" style="71" customWidth="1"/>
    <col min="18" max="18" width="48" style="71" customWidth="1"/>
    <col min="19" max="19" width="16.28515625" style="71" customWidth="1"/>
    <col min="20" max="22" width="16.140625" style="71" customWidth="1"/>
    <col min="23" max="23" width="13.28515625" style="71" customWidth="1"/>
    <col min="24" max="24" width="11.7109375" style="71" customWidth="1"/>
    <col min="25" max="25" width="18.140625" style="71" customWidth="1"/>
    <col min="26" max="26" width="92.42578125" style="71" customWidth="1"/>
    <col min="27" max="27" width="26.85546875" style="71" customWidth="1"/>
    <col min="28" max="28" width="16.5703125" style="71" customWidth="1"/>
    <col min="29" max="29" width="8.7109375" style="71"/>
    <col min="30" max="30" width="6.5703125" style="71" customWidth="1"/>
    <col min="31" max="16384" width="8.7109375" style="71"/>
  </cols>
  <sheetData>
    <row r="1" spans="1:30" x14ac:dyDescent="0.25">
      <c r="A1" s="121" t="s">
        <v>22</v>
      </c>
      <c r="R1" s="73"/>
      <c r="Z1" s="72"/>
    </row>
    <row r="2" spans="1:30" x14ac:dyDescent="0.25">
      <c r="A2" s="121"/>
      <c r="R2" s="73"/>
      <c r="Z2" s="72"/>
    </row>
    <row r="3" spans="1:30" s="74" customFormat="1" x14ac:dyDescent="0.25">
      <c r="A3" s="30" t="s">
        <v>225</v>
      </c>
      <c r="H3" s="75"/>
      <c r="N3" s="76"/>
      <c r="O3" s="76"/>
      <c r="P3" s="76"/>
      <c r="Q3" s="76"/>
      <c r="R3" s="30"/>
      <c r="Z3" s="77"/>
    </row>
    <row r="4" spans="1:30" s="125" customFormat="1" ht="66.75" customHeight="1" x14ac:dyDescent="0.25">
      <c r="A4" s="218" t="s">
        <v>104</v>
      </c>
      <c r="B4" s="218" t="s">
        <v>105</v>
      </c>
      <c r="C4" s="218" t="s">
        <v>106</v>
      </c>
      <c r="D4" s="122" t="s">
        <v>107</v>
      </c>
      <c r="E4" s="218" t="s">
        <v>108</v>
      </c>
      <c r="F4" s="218" t="s">
        <v>109</v>
      </c>
      <c r="G4" s="218" t="s">
        <v>110</v>
      </c>
      <c r="H4" s="218" t="s">
        <v>111</v>
      </c>
      <c r="I4" s="218" t="s">
        <v>112</v>
      </c>
      <c r="J4" s="218" t="s">
        <v>113</v>
      </c>
      <c r="K4" s="218" t="s">
        <v>114</v>
      </c>
      <c r="L4" s="218" t="s">
        <v>115</v>
      </c>
      <c r="M4" s="218" t="s">
        <v>4</v>
      </c>
      <c r="N4" s="216" t="s">
        <v>116</v>
      </c>
      <c r="O4" s="217"/>
      <c r="P4" s="216" t="s">
        <v>117</v>
      </c>
      <c r="Q4" s="217"/>
      <c r="R4" s="218" t="s">
        <v>118</v>
      </c>
      <c r="S4" s="123" t="s">
        <v>119</v>
      </c>
      <c r="T4" s="216" t="s">
        <v>120</v>
      </c>
      <c r="U4" s="217"/>
      <c r="V4" s="123" t="s">
        <v>121</v>
      </c>
      <c r="W4" s="123" t="s">
        <v>122</v>
      </c>
      <c r="X4" s="123" t="s">
        <v>123</v>
      </c>
      <c r="Y4" s="123" t="s">
        <v>124</v>
      </c>
      <c r="Z4" s="124" t="s">
        <v>125</v>
      </c>
      <c r="AD4" s="126" t="s">
        <v>126</v>
      </c>
    </row>
    <row r="5" spans="1:30" s="126" customFormat="1" ht="24" customHeight="1" x14ac:dyDescent="0.25">
      <c r="A5" s="219"/>
      <c r="B5" s="219"/>
      <c r="C5" s="219"/>
      <c r="D5" s="123" t="s">
        <v>127</v>
      </c>
      <c r="E5" s="219"/>
      <c r="F5" s="219"/>
      <c r="G5" s="219"/>
      <c r="H5" s="219"/>
      <c r="I5" s="219"/>
      <c r="J5" s="219"/>
      <c r="K5" s="219"/>
      <c r="L5" s="219"/>
      <c r="M5" s="219"/>
      <c r="N5" s="123" t="s">
        <v>5</v>
      </c>
      <c r="O5" s="123" t="s">
        <v>6</v>
      </c>
      <c r="P5" s="123" t="s">
        <v>5</v>
      </c>
      <c r="Q5" s="123" t="s">
        <v>6</v>
      </c>
      <c r="R5" s="219"/>
      <c r="S5" s="123" t="s">
        <v>127</v>
      </c>
      <c r="T5" s="123" t="s">
        <v>127</v>
      </c>
      <c r="U5" s="123" t="s">
        <v>128</v>
      </c>
      <c r="V5" s="123" t="s">
        <v>127</v>
      </c>
      <c r="W5" s="123" t="s">
        <v>127</v>
      </c>
      <c r="X5" s="123" t="s">
        <v>127</v>
      </c>
      <c r="Y5" s="123"/>
      <c r="Z5" s="124"/>
      <c r="AD5" s="126" t="s">
        <v>129</v>
      </c>
    </row>
    <row r="6" spans="1:30" s="126" customFormat="1" ht="19.149999999999999" customHeight="1" thickBot="1" x14ac:dyDescent="0.3">
      <c r="A6" s="127">
        <v>1</v>
      </c>
      <c r="B6" s="127">
        <v>2</v>
      </c>
      <c r="C6" s="127">
        <v>3</v>
      </c>
      <c r="D6" s="128">
        <v>4</v>
      </c>
      <c r="E6" s="127">
        <v>5</v>
      </c>
      <c r="F6" s="127">
        <v>6</v>
      </c>
      <c r="G6" s="128">
        <v>7</v>
      </c>
      <c r="H6" s="128">
        <v>8</v>
      </c>
      <c r="I6" s="127">
        <v>9</v>
      </c>
      <c r="J6" s="127">
        <v>10</v>
      </c>
      <c r="K6" s="128">
        <v>11</v>
      </c>
      <c r="L6" s="128">
        <v>12</v>
      </c>
      <c r="M6" s="128">
        <v>13</v>
      </c>
      <c r="N6" s="129">
        <v>14</v>
      </c>
      <c r="O6" s="129">
        <v>15</v>
      </c>
      <c r="P6" s="129">
        <v>16</v>
      </c>
      <c r="Q6" s="129">
        <v>17</v>
      </c>
      <c r="R6" s="128">
        <v>18</v>
      </c>
      <c r="S6" s="128">
        <v>19</v>
      </c>
      <c r="T6" s="128">
        <v>20</v>
      </c>
      <c r="U6" s="129">
        <v>21</v>
      </c>
      <c r="V6" s="128">
        <v>22</v>
      </c>
      <c r="W6" s="128">
        <v>23</v>
      </c>
      <c r="X6" s="128">
        <v>24</v>
      </c>
      <c r="Y6" s="128">
        <v>25</v>
      </c>
      <c r="Z6" s="130">
        <v>26</v>
      </c>
      <c r="AD6" s="126" t="s">
        <v>130</v>
      </c>
    </row>
    <row r="7" spans="1:30" s="133" customFormat="1" ht="22.5" customHeight="1" thickBot="1" x14ac:dyDescent="0.3">
      <c r="A7" s="96"/>
      <c r="B7" s="96"/>
      <c r="C7" s="96"/>
      <c r="D7" s="97"/>
      <c r="E7" s="96"/>
      <c r="F7" s="96"/>
      <c r="G7" s="97"/>
      <c r="H7" s="97"/>
      <c r="I7" s="98"/>
      <c r="J7" s="98"/>
      <c r="K7" s="99"/>
      <c r="L7" s="99"/>
      <c r="M7" s="100"/>
      <c r="N7" s="119">
        <f>N8+N13+N14+N23+N28+N29+N35+N38+N39+N40+N41+N44+N45+N46+N47</f>
        <v>389587399.47000009</v>
      </c>
      <c r="O7" s="119">
        <f>O8+O13+O14+O23+O28+O29+O35+O38+O39+O40+O41+O44+O45+O46+O47</f>
        <v>94184458.430000007</v>
      </c>
      <c r="P7" s="119">
        <f>P8+P13+P14+P23+P28+P29+P35+P38+P39+P40+P41+P44+P45+P46+P47</f>
        <v>125728386.28</v>
      </c>
      <c r="Q7" s="119">
        <f>Q8+Q13+Q14+Q23+Q28+Q29+Q35+Q38+Q39+Q40+Q41+Q44+Q45+Q46+Q47</f>
        <v>0</v>
      </c>
      <c r="R7" s="131"/>
      <c r="S7" s="99"/>
      <c r="T7" s="132"/>
      <c r="U7" s="119">
        <f>U8+U13+U14+U23+U28+U29+U35+U39+U40+U41+U44+U45+U46+U47</f>
        <v>51</v>
      </c>
      <c r="V7" s="131"/>
      <c r="W7" s="99"/>
      <c r="X7" s="99"/>
      <c r="Y7" s="100"/>
      <c r="Z7" s="47"/>
    </row>
    <row r="8" spans="1:30" s="133" customFormat="1" ht="19.149999999999999" customHeight="1" x14ac:dyDescent="0.25">
      <c r="A8" s="199" t="s">
        <v>131</v>
      </c>
      <c r="B8" s="199" t="s">
        <v>88</v>
      </c>
      <c r="C8" s="207" t="s">
        <v>132</v>
      </c>
      <c r="D8" s="199" t="s">
        <v>133</v>
      </c>
      <c r="E8" s="207" t="s">
        <v>134</v>
      </c>
      <c r="F8" s="199" t="s">
        <v>45</v>
      </c>
      <c r="G8" s="207" t="s">
        <v>135</v>
      </c>
      <c r="H8" s="207" t="s">
        <v>136</v>
      </c>
      <c r="I8" s="101"/>
      <c r="J8" s="101"/>
      <c r="K8" s="102"/>
      <c r="L8" s="102"/>
      <c r="M8" s="207" t="s">
        <v>62</v>
      </c>
      <c r="N8" s="120">
        <f>SUM(N9:N12)</f>
        <v>24428712.609999999</v>
      </c>
      <c r="O8" s="120">
        <f>SUM(O9:O12)</f>
        <v>1792429.41</v>
      </c>
      <c r="P8" s="120">
        <f>SUM(P9:P12)</f>
        <v>14271612.800000001</v>
      </c>
      <c r="Q8" s="120">
        <f>SUM(Q9:Q12)</f>
        <v>0</v>
      </c>
      <c r="R8" s="134"/>
      <c r="S8" s="134"/>
      <c r="T8" s="134"/>
      <c r="U8" s="135">
        <v>2</v>
      </c>
      <c r="V8" s="134"/>
      <c r="W8" s="134"/>
      <c r="X8" s="134"/>
      <c r="Y8" s="136"/>
      <c r="Z8" s="137"/>
    </row>
    <row r="9" spans="1:30" ht="39" customHeight="1" x14ac:dyDescent="0.25">
      <c r="A9" s="212"/>
      <c r="B9" s="212"/>
      <c r="C9" s="214"/>
      <c r="D9" s="212"/>
      <c r="E9" s="214"/>
      <c r="F9" s="212"/>
      <c r="G9" s="215"/>
      <c r="H9" s="215"/>
      <c r="I9" s="38"/>
      <c r="J9" s="39"/>
      <c r="K9" s="39"/>
      <c r="L9" s="39"/>
      <c r="M9" s="214"/>
      <c r="N9" s="40">
        <v>10157099.810000001</v>
      </c>
      <c r="O9" s="40">
        <v>1792429.41</v>
      </c>
      <c r="P9" s="40">
        <v>0</v>
      </c>
      <c r="Q9" s="40">
        <v>0</v>
      </c>
      <c r="R9" s="41"/>
      <c r="S9" s="42" t="s">
        <v>133</v>
      </c>
      <c r="T9" s="42" t="s">
        <v>133</v>
      </c>
      <c r="U9" s="43">
        <v>2</v>
      </c>
      <c r="V9" s="42" t="s">
        <v>133</v>
      </c>
      <c r="W9" s="42" t="s">
        <v>133</v>
      </c>
      <c r="X9" s="42" t="s">
        <v>133</v>
      </c>
      <c r="Y9" s="44" t="s">
        <v>129</v>
      </c>
      <c r="Z9" s="32" t="s">
        <v>137</v>
      </c>
    </row>
    <row r="10" spans="1:30" ht="25.5" x14ac:dyDescent="0.25">
      <c r="A10" s="212"/>
      <c r="B10" s="212"/>
      <c r="C10" s="214"/>
      <c r="D10" s="212"/>
      <c r="E10" s="214"/>
      <c r="F10" s="212"/>
      <c r="G10" s="32"/>
      <c r="H10" s="32"/>
      <c r="I10" s="32" t="s">
        <v>138</v>
      </c>
      <c r="J10" s="32" t="s">
        <v>139</v>
      </c>
      <c r="K10" s="45"/>
      <c r="L10" s="45"/>
      <c r="M10" s="214"/>
      <c r="N10" s="46">
        <v>5863160.4000000004</v>
      </c>
      <c r="O10" s="46">
        <v>0</v>
      </c>
      <c r="P10" s="46">
        <v>5863160.4000000004</v>
      </c>
      <c r="Q10" s="46">
        <v>0</v>
      </c>
      <c r="R10" s="32" t="s">
        <v>140</v>
      </c>
      <c r="S10" s="31" t="s">
        <v>133</v>
      </c>
      <c r="T10" s="31" t="s">
        <v>141</v>
      </c>
      <c r="U10" s="31"/>
      <c r="V10" s="31" t="s">
        <v>133</v>
      </c>
      <c r="W10" s="31" t="s">
        <v>133</v>
      </c>
      <c r="X10" s="31" t="s">
        <v>133</v>
      </c>
      <c r="Y10" s="44" t="s">
        <v>129</v>
      </c>
      <c r="Z10" s="32" t="s">
        <v>142</v>
      </c>
    </row>
    <row r="11" spans="1:30" ht="76.5" x14ac:dyDescent="0.25">
      <c r="A11" s="212"/>
      <c r="B11" s="212"/>
      <c r="C11" s="214"/>
      <c r="D11" s="212"/>
      <c r="E11" s="214"/>
      <c r="F11" s="212"/>
      <c r="G11" s="32"/>
      <c r="H11" s="32"/>
      <c r="I11" s="32" t="s">
        <v>143</v>
      </c>
      <c r="J11" s="32" t="s">
        <v>136</v>
      </c>
      <c r="K11" s="45"/>
      <c r="L11" s="45"/>
      <c r="M11" s="214"/>
      <c r="N11" s="46">
        <v>6883853</v>
      </c>
      <c r="O11" s="46">
        <v>0</v>
      </c>
      <c r="P11" s="46">
        <v>6883853</v>
      </c>
      <c r="Q11" s="46">
        <v>0</v>
      </c>
      <c r="R11" s="32" t="s">
        <v>144</v>
      </c>
      <c r="S11" s="31" t="s">
        <v>133</v>
      </c>
      <c r="T11" s="31" t="s">
        <v>133</v>
      </c>
      <c r="U11" s="31">
        <v>2</v>
      </c>
      <c r="V11" s="31" t="s">
        <v>133</v>
      </c>
      <c r="W11" s="31" t="s">
        <v>133</v>
      </c>
      <c r="X11" s="31" t="s">
        <v>133</v>
      </c>
      <c r="Y11" s="44" t="s">
        <v>129</v>
      </c>
      <c r="Z11" s="32"/>
    </row>
    <row r="12" spans="1:30" ht="63.75" x14ac:dyDescent="0.25">
      <c r="A12" s="213"/>
      <c r="B12" s="213"/>
      <c r="C12" s="215"/>
      <c r="D12" s="213"/>
      <c r="E12" s="215"/>
      <c r="F12" s="213"/>
      <c r="G12" s="32"/>
      <c r="H12" s="32"/>
      <c r="I12" s="32" t="s">
        <v>145</v>
      </c>
      <c r="J12" s="31" t="s">
        <v>136</v>
      </c>
      <c r="K12" s="45"/>
      <c r="L12" s="45"/>
      <c r="M12" s="215"/>
      <c r="N12" s="46">
        <v>1524599.4</v>
      </c>
      <c r="O12" s="46">
        <v>0</v>
      </c>
      <c r="P12" s="46">
        <v>1524599.4</v>
      </c>
      <c r="Q12" s="46">
        <v>0</v>
      </c>
      <c r="R12" s="32" t="s">
        <v>146</v>
      </c>
      <c r="S12" s="31" t="s">
        <v>141</v>
      </c>
      <c r="T12" s="31" t="s">
        <v>141</v>
      </c>
      <c r="U12" s="31"/>
      <c r="V12" s="31" t="s">
        <v>133</v>
      </c>
      <c r="W12" s="31" t="s">
        <v>133</v>
      </c>
      <c r="X12" s="31" t="s">
        <v>133</v>
      </c>
      <c r="Y12" s="44" t="s">
        <v>129</v>
      </c>
      <c r="Z12" s="32"/>
    </row>
    <row r="13" spans="1:30" ht="38.25" x14ac:dyDescent="0.25">
      <c r="A13" s="47" t="s">
        <v>131</v>
      </c>
      <c r="B13" s="47" t="s">
        <v>88</v>
      </c>
      <c r="C13" s="48" t="s">
        <v>147</v>
      </c>
      <c r="D13" s="47" t="s">
        <v>133</v>
      </c>
      <c r="E13" s="48" t="s">
        <v>148</v>
      </c>
      <c r="F13" s="47" t="s">
        <v>41</v>
      </c>
      <c r="G13" s="48" t="s">
        <v>149</v>
      </c>
      <c r="H13" s="48" t="s">
        <v>150</v>
      </c>
      <c r="I13" s="32"/>
      <c r="J13" s="31"/>
      <c r="K13" s="45"/>
      <c r="L13" s="45"/>
      <c r="M13" s="32" t="s">
        <v>23</v>
      </c>
      <c r="N13" s="49">
        <v>71909853.140000001</v>
      </c>
      <c r="O13" s="49">
        <v>29709408.559999999</v>
      </c>
      <c r="P13" s="49">
        <v>11772300</v>
      </c>
      <c r="Q13" s="49">
        <v>0</v>
      </c>
      <c r="R13" s="32" t="s">
        <v>151</v>
      </c>
      <c r="S13" s="31" t="s">
        <v>133</v>
      </c>
      <c r="T13" s="31" t="s">
        <v>133</v>
      </c>
      <c r="U13" s="50">
        <v>5</v>
      </c>
      <c r="V13" s="31" t="s">
        <v>133</v>
      </c>
      <c r="W13" s="31" t="s">
        <v>133</v>
      </c>
      <c r="X13" s="31" t="s">
        <v>133</v>
      </c>
      <c r="Y13" s="44" t="s">
        <v>129</v>
      </c>
      <c r="Z13" s="32" t="s">
        <v>152</v>
      </c>
    </row>
    <row r="14" spans="1:30" x14ac:dyDescent="0.25">
      <c r="A14" s="199" t="s">
        <v>131</v>
      </c>
      <c r="B14" s="199" t="s">
        <v>88</v>
      </c>
      <c r="C14" s="207" t="s">
        <v>147</v>
      </c>
      <c r="D14" s="199" t="s">
        <v>133</v>
      </c>
      <c r="E14" s="207" t="s">
        <v>148</v>
      </c>
      <c r="F14" s="199" t="s">
        <v>41</v>
      </c>
      <c r="G14" s="207" t="s">
        <v>153</v>
      </c>
      <c r="H14" s="207" t="s">
        <v>136</v>
      </c>
      <c r="I14" s="41"/>
      <c r="J14" s="51"/>
      <c r="K14" s="52"/>
      <c r="L14" s="52"/>
      <c r="M14" s="207" t="s">
        <v>23</v>
      </c>
      <c r="N14" s="49">
        <f>SUM(N15:N22)</f>
        <v>68867578.390000001</v>
      </c>
      <c r="O14" s="49">
        <f t="shared" ref="O14:Q14" si="0">SUM(O15:O22)</f>
        <v>13759734.130000001</v>
      </c>
      <c r="P14" s="49">
        <f t="shared" si="0"/>
        <v>27588376</v>
      </c>
      <c r="Q14" s="49">
        <f t="shared" si="0"/>
        <v>0</v>
      </c>
      <c r="R14" s="53"/>
      <c r="S14" s="54"/>
      <c r="T14" s="54"/>
      <c r="U14" s="50">
        <v>19</v>
      </c>
      <c r="V14" s="54"/>
      <c r="W14" s="54"/>
      <c r="X14" s="54"/>
      <c r="Y14" s="55"/>
      <c r="Z14" s="53"/>
    </row>
    <row r="15" spans="1:30" ht="14.45" customHeight="1" x14ac:dyDescent="0.25">
      <c r="A15" s="212"/>
      <c r="B15" s="212"/>
      <c r="C15" s="214"/>
      <c r="D15" s="212"/>
      <c r="E15" s="214"/>
      <c r="F15" s="212"/>
      <c r="G15" s="214"/>
      <c r="H15" s="214"/>
      <c r="I15" s="56"/>
      <c r="J15" s="56"/>
      <c r="K15" s="57"/>
      <c r="L15" s="57"/>
      <c r="M15" s="214"/>
      <c r="N15" s="58">
        <v>64452838.390000001</v>
      </c>
      <c r="O15" s="58">
        <v>13759734.130000001</v>
      </c>
      <c r="P15" s="58">
        <v>23173636</v>
      </c>
      <c r="Q15" s="58">
        <v>0</v>
      </c>
      <c r="R15" s="194" t="s">
        <v>208</v>
      </c>
      <c r="S15" s="51" t="s">
        <v>133</v>
      </c>
      <c r="T15" s="51" t="s">
        <v>133</v>
      </c>
      <c r="U15" s="51">
        <v>11</v>
      </c>
      <c r="V15" s="51" t="s">
        <v>133</v>
      </c>
      <c r="W15" s="51" t="s">
        <v>133</v>
      </c>
      <c r="X15" s="51" t="s">
        <v>133</v>
      </c>
      <c r="Y15" s="44" t="s">
        <v>129</v>
      </c>
      <c r="Z15" s="194" t="s">
        <v>154</v>
      </c>
    </row>
    <row r="16" spans="1:30" ht="25.5" x14ac:dyDescent="0.25">
      <c r="A16" s="212"/>
      <c r="B16" s="212"/>
      <c r="C16" s="214"/>
      <c r="D16" s="212"/>
      <c r="E16" s="214"/>
      <c r="F16" s="212"/>
      <c r="G16" s="214"/>
      <c r="H16" s="214"/>
      <c r="I16" s="32" t="s">
        <v>155</v>
      </c>
      <c r="J16" s="32" t="s">
        <v>136</v>
      </c>
      <c r="K16" s="45"/>
      <c r="L16" s="45"/>
      <c r="M16" s="214"/>
      <c r="N16" s="59">
        <v>1630000</v>
      </c>
      <c r="O16" s="59">
        <v>0</v>
      </c>
      <c r="P16" s="59">
        <v>1630000</v>
      </c>
      <c r="Q16" s="59">
        <v>0</v>
      </c>
      <c r="R16" s="205"/>
      <c r="S16" s="31" t="s">
        <v>141</v>
      </c>
      <c r="T16" s="31" t="s">
        <v>133</v>
      </c>
      <c r="U16" s="31">
        <v>3</v>
      </c>
      <c r="V16" s="31" t="s">
        <v>133</v>
      </c>
      <c r="W16" s="31" t="s">
        <v>133</v>
      </c>
      <c r="X16" s="31" t="s">
        <v>133</v>
      </c>
      <c r="Y16" s="44" t="s">
        <v>129</v>
      </c>
      <c r="Z16" s="205"/>
    </row>
    <row r="17" spans="1:26" ht="25.5" x14ac:dyDescent="0.25">
      <c r="A17" s="212"/>
      <c r="B17" s="212"/>
      <c r="C17" s="214"/>
      <c r="D17" s="212"/>
      <c r="E17" s="214"/>
      <c r="F17" s="212"/>
      <c r="G17" s="214"/>
      <c r="H17" s="214"/>
      <c r="I17" s="32" t="s">
        <v>156</v>
      </c>
      <c r="J17" s="32" t="s">
        <v>136</v>
      </c>
      <c r="K17" s="45"/>
      <c r="L17" s="45"/>
      <c r="M17" s="214"/>
      <c r="N17" s="59">
        <v>1047000</v>
      </c>
      <c r="O17" s="59">
        <v>0</v>
      </c>
      <c r="P17" s="59">
        <v>1047000</v>
      </c>
      <c r="Q17" s="59">
        <v>0</v>
      </c>
      <c r="R17" s="205"/>
      <c r="S17" s="31" t="s">
        <v>133</v>
      </c>
      <c r="T17" s="31" t="s">
        <v>141</v>
      </c>
      <c r="U17" s="31"/>
      <c r="V17" s="31" t="s">
        <v>133</v>
      </c>
      <c r="W17" s="31" t="s">
        <v>133</v>
      </c>
      <c r="X17" s="31" t="s">
        <v>133</v>
      </c>
      <c r="Y17" s="44" t="s">
        <v>129</v>
      </c>
      <c r="Z17" s="205"/>
    </row>
    <row r="18" spans="1:26" x14ac:dyDescent="0.25">
      <c r="A18" s="212"/>
      <c r="B18" s="212"/>
      <c r="C18" s="214"/>
      <c r="D18" s="212"/>
      <c r="E18" s="214"/>
      <c r="F18" s="212"/>
      <c r="G18" s="214"/>
      <c r="H18" s="214"/>
      <c r="I18" s="32" t="s">
        <v>157</v>
      </c>
      <c r="J18" s="32" t="s">
        <v>136</v>
      </c>
      <c r="K18" s="45"/>
      <c r="L18" s="45"/>
      <c r="M18" s="214"/>
      <c r="N18" s="59">
        <v>35000</v>
      </c>
      <c r="O18" s="59">
        <v>0</v>
      </c>
      <c r="P18" s="59">
        <v>35000</v>
      </c>
      <c r="Q18" s="59">
        <v>0</v>
      </c>
      <c r="R18" s="205"/>
      <c r="S18" s="31" t="s">
        <v>141</v>
      </c>
      <c r="T18" s="31" t="s">
        <v>141</v>
      </c>
      <c r="U18" s="31"/>
      <c r="V18" s="31" t="s">
        <v>141</v>
      </c>
      <c r="W18" s="31" t="s">
        <v>133</v>
      </c>
      <c r="X18" s="31" t="s">
        <v>133</v>
      </c>
      <c r="Y18" s="44" t="s">
        <v>129</v>
      </c>
      <c r="Z18" s="205"/>
    </row>
    <row r="19" spans="1:26" x14ac:dyDescent="0.25">
      <c r="A19" s="212"/>
      <c r="B19" s="212"/>
      <c r="C19" s="214"/>
      <c r="D19" s="212"/>
      <c r="E19" s="214"/>
      <c r="F19" s="212"/>
      <c r="G19" s="214"/>
      <c r="H19" s="214"/>
      <c r="I19" s="32" t="s">
        <v>158</v>
      </c>
      <c r="J19" s="32" t="s">
        <v>136</v>
      </c>
      <c r="K19" s="45"/>
      <c r="L19" s="45"/>
      <c r="M19" s="214"/>
      <c r="N19" s="59">
        <v>10000</v>
      </c>
      <c r="O19" s="59">
        <v>0</v>
      </c>
      <c r="P19" s="59">
        <v>10000</v>
      </c>
      <c r="Q19" s="59">
        <v>0</v>
      </c>
      <c r="R19" s="205"/>
      <c r="S19" s="31" t="s">
        <v>141</v>
      </c>
      <c r="T19" s="31" t="s">
        <v>141</v>
      </c>
      <c r="U19" s="31"/>
      <c r="V19" s="31" t="s">
        <v>141</v>
      </c>
      <c r="W19" s="31" t="s">
        <v>133</v>
      </c>
      <c r="X19" s="31" t="s">
        <v>133</v>
      </c>
      <c r="Y19" s="44" t="s">
        <v>129</v>
      </c>
      <c r="Z19" s="205"/>
    </row>
    <row r="20" spans="1:26" x14ac:dyDescent="0.25">
      <c r="A20" s="212"/>
      <c r="B20" s="212"/>
      <c r="C20" s="214"/>
      <c r="D20" s="212"/>
      <c r="E20" s="214"/>
      <c r="F20" s="212"/>
      <c r="G20" s="214"/>
      <c r="H20" s="214"/>
      <c r="I20" s="32" t="s">
        <v>159</v>
      </c>
      <c r="J20" s="32" t="s">
        <v>136</v>
      </c>
      <c r="K20" s="45"/>
      <c r="L20" s="45"/>
      <c r="M20" s="214"/>
      <c r="N20" s="59">
        <v>1192740</v>
      </c>
      <c r="O20" s="59">
        <v>0</v>
      </c>
      <c r="P20" s="59">
        <v>1192740</v>
      </c>
      <c r="Q20" s="59">
        <v>0</v>
      </c>
      <c r="R20" s="205"/>
      <c r="S20" s="31" t="s">
        <v>141</v>
      </c>
      <c r="T20" s="31" t="s">
        <v>133</v>
      </c>
      <c r="U20" s="31">
        <v>5</v>
      </c>
      <c r="V20" s="31" t="s">
        <v>133</v>
      </c>
      <c r="W20" s="31" t="s">
        <v>133</v>
      </c>
      <c r="X20" s="31" t="s">
        <v>133</v>
      </c>
      <c r="Y20" s="44" t="s">
        <v>129</v>
      </c>
      <c r="Z20" s="205"/>
    </row>
    <row r="21" spans="1:26" ht="25.5" x14ac:dyDescent="0.25">
      <c r="A21" s="212"/>
      <c r="B21" s="212"/>
      <c r="C21" s="214"/>
      <c r="D21" s="212"/>
      <c r="E21" s="214"/>
      <c r="F21" s="212"/>
      <c r="G21" s="214"/>
      <c r="H21" s="214"/>
      <c r="I21" s="32" t="s">
        <v>160</v>
      </c>
      <c r="J21" s="32" t="s">
        <v>161</v>
      </c>
      <c r="K21" s="45"/>
      <c r="L21" s="45"/>
      <c r="M21" s="214"/>
      <c r="N21" s="59">
        <v>350000</v>
      </c>
      <c r="O21" s="59">
        <v>0</v>
      </c>
      <c r="P21" s="59">
        <v>350000</v>
      </c>
      <c r="Q21" s="59">
        <v>0</v>
      </c>
      <c r="R21" s="205"/>
      <c r="S21" s="31" t="s">
        <v>141</v>
      </c>
      <c r="T21" s="31" t="s">
        <v>141</v>
      </c>
      <c r="U21" s="31"/>
      <c r="V21" s="31" t="s">
        <v>141</v>
      </c>
      <c r="W21" s="31" t="s">
        <v>133</v>
      </c>
      <c r="X21" s="31" t="s">
        <v>133</v>
      </c>
      <c r="Y21" s="44" t="s">
        <v>129</v>
      </c>
      <c r="Z21" s="205"/>
    </row>
    <row r="22" spans="1:26" ht="25.5" x14ac:dyDescent="0.25">
      <c r="A22" s="213"/>
      <c r="B22" s="213"/>
      <c r="C22" s="215"/>
      <c r="D22" s="213"/>
      <c r="E22" s="215"/>
      <c r="F22" s="213"/>
      <c r="G22" s="215"/>
      <c r="H22" s="215"/>
      <c r="I22" s="32" t="s">
        <v>224</v>
      </c>
      <c r="J22" s="32" t="s">
        <v>136</v>
      </c>
      <c r="K22" s="45"/>
      <c r="L22" s="45"/>
      <c r="M22" s="215"/>
      <c r="N22" s="59">
        <v>150000</v>
      </c>
      <c r="O22" s="59">
        <v>0</v>
      </c>
      <c r="P22" s="59">
        <v>150000</v>
      </c>
      <c r="Q22" s="59">
        <v>0</v>
      </c>
      <c r="R22" s="206"/>
      <c r="S22" s="31" t="s">
        <v>141</v>
      </c>
      <c r="T22" s="31" t="s">
        <v>141</v>
      </c>
      <c r="U22" s="31"/>
      <c r="V22" s="31" t="s">
        <v>133</v>
      </c>
      <c r="W22" s="31" t="s">
        <v>133</v>
      </c>
      <c r="X22" s="31" t="s">
        <v>133</v>
      </c>
      <c r="Y22" s="44" t="s">
        <v>129</v>
      </c>
      <c r="Z22" s="206"/>
    </row>
    <row r="23" spans="1:26" x14ac:dyDescent="0.25">
      <c r="A23" s="83"/>
      <c r="B23" s="83"/>
      <c r="C23" s="84"/>
      <c r="D23" s="83"/>
      <c r="E23" s="84"/>
      <c r="F23" s="83"/>
      <c r="G23" s="84"/>
      <c r="H23" s="84"/>
      <c r="I23" s="32"/>
      <c r="J23" s="32"/>
      <c r="K23" s="45"/>
      <c r="L23" s="45"/>
      <c r="M23" s="84"/>
      <c r="N23" s="49">
        <f>SUM(N24:N27)</f>
        <v>33688798.93</v>
      </c>
      <c r="O23" s="49">
        <f>SUM(O24:O27)</f>
        <v>3513324.14</v>
      </c>
      <c r="P23" s="49">
        <f>SUM(P24:P27)</f>
        <v>23148826.48</v>
      </c>
      <c r="Q23" s="49">
        <f t="shared" ref="Q23" si="1">SUM(Q24:Q28)</f>
        <v>0</v>
      </c>
      <c r="R23" s="60"/>
      <c r="S23" s="61"/>
      <c r="T23" s="61"/>
      <c r="U23" s="50">
        <v>7</v>
      </c>
      <c r="V23" s="61"/>
      <c r="W23" s="61"/>
      <c r="X23" s="61"/>
      <c r="Y23" s="62"/>
      <c r="Z23" s="60"/>
    </row>
    <row r="24" spans="1:26" x14ac:dyDescent="0.25">
      <c r="A24" s="196" t="s">
        <v>131</v>
      </c>
      <c r="B24" s="199" t="s">
        <v>88</v>
      </c>
      <c r="C24" s="194" t="s">
        <v>147</v>
      </c>
      <c r="D24" s="196" t="s">
        <v>133</v>
      </c>
      <c r="E24" s="194" t="s">
        <v>148</v>
      </c>
      <c r="F24" s="196" t="s">
        <v>41</v>
      </c>
      <c r="G24" s="194" t="s">
        <v>162</v>
      </c>
      <c r="H24" s="194" t="s">
        <v>163</v>
      </c>
      <c r="I24" s="56"/>
      <c r="J24" s="63"/>
      <c r="K24" s="57"/>
      <c r="L24" s="57"/>
      <c r="M24" s="194" t="s">
        <v>23</v>
      </c>
      <c r="N24" s="58">
        <v>22875776.93</v>
      </c>
      <c r="O24" s="58">
        <v>3513324.14</v>
      </c>
      <c r="P24" s="58">
        <v>12335804.48</v>
      </c>
      <c r="Q24" s="58">
        <v>0</v>
      </c>
      <c r="R24" s="194" t="s">
        <v>209</v>
      </c>
      <c r="S24" s="31" t="s">
        <v>133</v>
      </c>
      <c r="T24" s="31" t="s">
        <v>133</v>
      </c>
      <c r="U24" s="31">
        <v>1</v>
      </c>
      <c r="V24" s="31" t="s">
        <v>133</v>
      </c>
      <c r="W24" s="31" t="s">
        <v>133</v>
      </c>
      <c r="X24" s="31" t="s">
        <v>133</v>
      </c>
      <c r="Y24" s="44" t="s">
        <v>129</v>
      </c>
      <c r="Z24" s="194" t="s">
        <v>164</v>
      </c>
    </row>
    <row r="25" spans="1:26" ht="25.5" x14ac:dyDescent="0.25">
      <c r="A25" s="210"/>
      <c r="B25" s="212"/>
      <c r="C25" s="205"/>
      <c r="D25" s="210"/>
      <c r="E25" s="205"/>
      <c r="F25" s="210"/>
      <c r="G25" s="205"/>
      <c r="H25" s="205"/>
      <c r="I25" s="33" t="s">
        <v>165</v>
      </c>
      <c r="J25" s="64" t="s">
        <v>166</v>
      </c>
      <c r="K25" s="45"/>
      <c r="L25" s="45"/>
      <c r="M25" s="205"/>
      <c r="N25" s="59">
        <v>9200072</v>
      </c>
      <c r="O25" s="59">
        <v>0</v>
      </c>
      <c r="P25" s="59">
        <v>9200072</v>
      </c>
      <c r="Q25" s="59">
        <v>0</v>
      </c>
      <c r="R25" s="205"/>
      <c r="S25" s="65" t="s">
        <v>133</v>
      </c>
      <c r="T25" s="65" t="s">
        <v>133</v>
      </c>
      <c r="U25" s="65">
        <v>4</v>
      </c>
      <c r="V25" s="65" t="s">
        <v>133</v>
      </c>
      <c r="W25" s="65" t="s">
        <v>133</v>
      </c>
      <c r="X25" s="65" t="s">
        <v>133</v>
      </c>
      <c r="Y25" s="44" t="s">
        <v>129</v>
      </c>
      <c r="Z25" s="205"/>
    </row>
    <row r="26" spans="1:26" x14ac:dyDescent="0.25">
      <c r="A26" s="210"/>
      <c r="B26" s="212"/>
      <c r="C26" s="205"/>
      <c r="D26" s="210"/>
      <c r="E26" s="205"/>
      <c r="F26" s="210"/>
      <c r="G26" s="205"/>
      <c r="H26" s="205"/>
      <c r="I26" s="33" t="s">
        <v>167</v>
      </c>
      <c r="J26" s="64" t="s">
        <v>166</v>
      </c>
      <c r="K26" s="45"/>
      <c r="L26" s="45"/>
      <c r="M26" s="205"/>
      <c r="N26" s="59">
        <v>264900</v>
      </c>
      <c r="O26" s="59">
        <v>0</v>
      </c>
      <c r="P26" s="59">
        <v>264900</v>
      </c>
      <c r="Q26" s="59">
        <v>0</v>
      </c>
      <c r="R26" s="205"/>
      <c r="S26" s="65" t="s">
        <v>133</v>
      </c>
      <c r="T26" s="65" t="s">
        <v>141</v>
      </c>
      <c r="U26" s="65"/>
      <c r="V26" s="65" t="s">
        <v>133</v>
      </c>
      <c r="W26" s="65" t="s">
        <v>133</v>
      </c>
      <c r="X26" s="65" t="s">
        <v>133</v>
      </c>
      <c r="Y26" s="44" t="s">
        <v>129</v>
      </c>
      <c r="Z26" s="205"/>
    </row>
    <row r="27" spans="1:26" x14ac:dyDescent="0.25">
      <c r="A27" s="211"/>
      <c r="B27" s="213"/>
      <c r="C27" s="206"/>
      <c r="D27" s="211"/>
      <c r="E27" s="206"/>
      <c r="F27" s="211"/>
      <c r="G27" s="206"/>
      <c r="H27" s="206"/>
      <c r="I27" s="33" t="s">
        <v>168</v>
      </c>
      <c r="J27" s="64" t="s">
        <v>166</v>
      </c>
      <c r="K27" s="45"/>
      <c r="L27" s="45"/>
      <c r="M27" s="206"/>
      <c r="N27" s="59">
        <v>1348050</v>
      </c>
      <c r="O27" s="59">
        <v>0</v>
      </c>
      <c r="P27" s="59">
        <v>1348050</v>
      </c>
      <c r="Q27" s="59">
        <v>0</v>
      </c>
      <c r="R27" s="206"/>
      <c r="S27" s="65" t="s">
        <v>141</v>
      </c>
      <c r="T27" s="65" t="s">
        <v>133</v>
      </c>
      <c r="U27" s="65">
        <v>2</v>
      </c>
      <c r="V27" s="65" t="s">
        <v>133</v>
      </c>
      <c r="W27" s="65" t="s">
        <v>133</v>
      </c>
      <c r="X27" s="65" t="s">
        <v>133</v>
      </c>
      <c r="Y27" s="44" t="s">
        <v>129</v>
      </c>
      <c r="Z27" s="206"/>
    </row>
    <row r="28" spans="1:26" ht="76.5" x14ac:dyDescent="0.25">
      <c r="A28" s="31" t="s">
        <v>131</v>
      </c>
      <c r="B28" s="47" t="s">
        <v>88</v>
      </c>
      <c r="C28" s="32" t="s">
        <v>132</v>
      </c>
      <c r="D28" s="31" t="s">
        <v>133</v>
      </c>
      <c r="E28" s="32" t="s">
        <v>169</v>
      </c>
      <c r="F28" s="31" t="s">
        <v>45</v>
      </c>
      <c r="G28" s="32" t="s">
        <v>170</v>
      </c>
      <c r="H28" s="32" t="s">
        <v>171</v>
      </c>
      <c r="I28" s="32" t="s">
        <v>172</v>
      </c>
      <c r="J28" s="31" t="s">
        <v>171</v>
      </c>
      <c r="K28" s="45"/>
      <c r="L28" s="45"/>
      <c r="M28" s="32" t="s">
        <v>61</v>
      </c>
      <c r="N28" s="49">
        <v>25874782.41</v>
      </c>
      <c r="O28" s="49">
        <v>4955041.16</v>
      </c>
      <c r="P28" s="49">
        <v>5493160</v>
      </c>
      <c r="Q28" s="49">
        <v>0</v>
      </c>
      <c r="R28" s="32" t="s">
        <v>210</v>
      </c>
      <c r="S28" s="31" t="s">
        <v>133</v>
      </c>
      <c r="T28" s="31" t="s">
        <v>133</v>
      </c>
      <c r="U28" s="50">
        <v>3</v>
      </c>
      <c r="V28" s="31" t="s">
        <v>133</v>
      </c>
      <c r="W28" s="31" t="s">
        <v>133</v>
      </c>
      <c r="X28" s="31" t="s">
        <v>133</v>
      </c>
      <c r="Y28" s="44" t="s">
        <v>129</v>
      </c>
      <c r="Z28" s="32" t="s">
        <v>173</v>
      </c>
    </row>
    <row r="29" spans="1:26" x14ac:dyDescent="0.25">
      <c r="A29" s="199" t="s">
        <v>131</v>
      </c>
      <c r="B29" s="199" t="s">
        <v>88</v>
      </c>
      <c r="C29" s="207" t="s">
        <v>147</v>
      </c>
      <c r="D29" s="199" t="s">
        <v>133</v>
      </c>
      <c r="E29" s="207" t="s">
        <v>148</v>
      </c>
      <c r="F29" s="199" t="s">
        <v>41</v>
      </c>
      <c r="G29" s="207" t="s">
        <v>174</v>
      </c>
      <c r="H29" s="207" t="s">
        <v>175</v>
      </c>
      <c r="I29" s="66"/>
      <c r="J29" s="54"/>
      <c r="K29" s="67"/>
      <c r="L29" s="67"/>
      <c r="M29" s="207" t="s">
        <v>23</v>
      </c>
      <c r="N29" s="49">
        <f>SUM(N30:N34)</f>
        <v>7957500</v>
      </c>
      <c r="O29" s="49">
        <f t="shared" ref="O29:Q29" si="2">SUM(O30:O34)</f>
        <v>962500</v>
      </c>
      <c r="P29" s="49">
        <f t="shared" si="2"/>
        <v>5070000</v>
      </c>
      <c r="Q29" s="49">
        <f t="shared" si="2"/>
        <v>0</v>
      </c>
      <c r="R29" s="53"/>
      <c r="S29" s="54"/>
      <c r="T29" s="54"/>
      <c r="U29" s="50">
        <v>0</v>
      </c>
      <c r="V29" s="54"/>
      <c r="W29" s="54"/>
      <c r="X29" s="54"/>
      <c r="Y29" s="55"/>
      <c r="Z29" s="53"/>
    </row>
    <row r="30" spans="1:26" ht="14.45" customHeight="1" x14ac:dyDescent="0.25">
      <c r="A30" s="212"/>
      <c r="B30" s="212"/>
      <c r="C30" s="214"/>
      <c r="D30" s="212"/>
      <c r="E30" s="214"/>
      <c r="F30" s="212"/>
      <c r="G30" s="214"/>
      <c r="H30" s="214"/>
      <c r="I30" s="68"/>
      <c r="J30" s="63"/>
      <c r="K30" s="57"/>
      <c r="L30" s="57"/>
      <c r="M30" s="214"/>
      <c r="N30" s="69">
        <v>4237500</v>
      </c>
      <c r="O30" s="69">
        <v>962500</v>
      </c>
      <c r="P30" s="69">
        <v>1350000</v>
      </c>
      <c r="Q30" s="69">
        <v>0</v>
      </c>
      <c r="R30" s="194" t="s">
        <v>211</v>
      </c>
      <c r="S30" s="51" t="s">
        <v>133</v>
      </c>
      <c r="T30" s="51" t="s">
        <v>141</v>
      </c>
      <c r="U30" s="51"/>
      <c r="V30" s="51" t="s">
        <v>133</v>
      </c>
      <c r="W30" s="51" t="s">
        <v>133</v>
      </c>
      <c r="X30" s="51" t="s">
        <v>133</v>
      </c>
      <c r="Y30" s="44" t="s">
        <v>129</v>
      </c>
      <c r="Z30" s="194" t="s">
        <v>154</v>
      </c>
    </row>
    <row r="31" spans="1:26" x14ac:dyDescent="0.25">
      <c r="A31" s="212"/>
      <c r="B31" s="212"/>
      <c r="C31" s="214"/>
      <c r="D31" s="212"/>
      <c r="E31" s="214"/>
      <c r="F31" s="212"/>
      <c r="G31" s="214"/>
      <c r="H31" s="214"/>
      <c r="I31" s="32" t="s">
        <v>176</v>
      </c>
      <c r="J31" s="31" t="s">
        <v>177</v>
      </c>
      <c r="K31" s="45"/>
      <c r="L31" s="45"/>
      <c r="M31" s="214"/>
      <c r="N31" s="59">
        <v>1500000</v>
      </c>
      <c r="O31" s="70">
        <v>0</v>
      </c>
      <c r="P31" s="59">
        <v>1500000</v>
      </c>
      <c r="Q31" s="70">
        <v>0</v>
      </c>
      <c r="R31" s="205"/>
      <c r="S31" s="31" t="s">
        <v>133</v>
      </c>
      <c r="T31" s="31" t="s">
        <v>141</v>
      </c>
      <c r="U31" s="31"/>
      <c r="V31" s="31" t="s">
        <v>133</v>
      </c>
      <c r="W31" s="31" t="s">
        <v>133</v>
      </c>
      <c r="X31" s="31" t="s">
        <v>133</v>
      </c>
      <c r="Y31" s="44" t="s">
        <v>129</v>
      </c>
      <c r="Z31" s="205"/>
    </row>
    <row r="32" spans="1:26" x14ac:dyDescent="0.25">
      <c r="A32" s="212"/>
      <c r="B32" s="212"/>
      <c r="C32" s="214"/>
      <c r="D32" s="212"/>
      <c r="E32" s="214"/>
      <c r="F32" s="212"/>
      <c r="G32" s="214"/>
      <c r="H32" s="214"/>
      <c r="I32" s="32" t="s">
        <v>178</v>
      </c>
      <c r="J32" s="31" t="s">
        <v>179</v>
      </c>
      <c r="K32" s="45"/>
      <c r="L32" s="45"/>
      <c r="M32" s="214"/>
      <c r="N32" s="59">
        <v>350000</v>
      </c>
      <c r="O32" s="70">
        <v>0</v>
      </c>
      <c r="P32" s="59">
        <v>350000</v>
      </c>
      <c r="Q32" s="70">
        <v>0</v>
      </c>
      <c r="R32" s="205"/>
      <c r="S32" s="31" t="s">
        <v>141</v>
      </c>
      <c r="T32" s="31" t="s">
        <v>141</v>
      </c>
      <c r="U32" s="31"/>
      <c r="V32" s="31" t="s">
        <v>141</v>
      </c>
      <c r="W32" s="31" t="s">
        <v>133</v>
      </c>
      <c r="X32" s="31" t="s">
        <v>133</v>
      </c>
      <c r="Y32" s="44" t="s">
        <v>129</v>
      </c>
      <c r="Z32" s="205"/>
    </row>
    <row r="33" spans="1:26" x14ac:dyDescent="0.25">
      <c r="A33" s="212"/>
      <c r="B33" s="212"/>
      <c r="C33" s="214"/>
      <c r="D33" s="212"/>
      <c r="E33" s="214"/>
      <c r="F33" s="212"/>
      <c r="G33" s="214"/>
      <c r="H33" s="214"/>
      <c r="I33" s="32" t="s">
        <v>180</v>
      </c>
      <c r="J33" s="31" t="s">
        <v>181</v>
      </c>
      <c r="K33" s="45"/>
      <c r="L33" s="45"/>
      <c r="M33" s="214"/>
      <c r="N33" s="59">
        <v>1520000</v>
      </c>
      <c r="O33" s="70">
        <v>0</v>
      </c>
      <c r="P33" s="59">
        <v>1520000</v>
      </c>
      <c r="Q33" s="70">
        <v>0</v>
      </c>
      <c r="R33" s="205"/>
      <c r="S33" s="31" t="s">
        <v>133</v>
      </c>
      <c r="T33" s="31" t="s">
        <v>141</v>
      </c>
      <c r="U33" s="31"/>
      <c r="V33" s="31" t="s">
        <v>133</v>
      </c>
      <c r="W33" s="31" t="s">
        <v>133</v>
      </c>
      <c r="X33" s="31" t="s">
        <v>133</v>
      </c>
      <c r="Y33" s="44" t="s">
        <v>129</v>
      </c>
      <c r="Z33" s="205"/>
    </row>
    <row r="34" spans="1:26" x14ac:dyDescent="0.25">
      <c r="A34" s="213"/>
      <c r="B34" s="213"/>
      <c r="C34" s="215"/>
      <c r="D34" s="213"/>
      <c r="E34" s="215"/>
      <c r="F34" s="213"/>
      <c r="G34" s="215"/>
      <c r="H34" s="215"/>
      <c r="I34" s="32" t="s">
        <v>182</v>
      </c>
      <c r="J34" s="31" t="s">
        <v>181</v>
      </c>
      <c r="K34" s="45"/>
      <c r="L34" s="45"/>
      <c r="M34" s="215"/>
      <c r="N34" s="59">
        <v>350000</v>
      </c>
      <c r="O34" s="70">
        <v>0</v>
      </c>
      <c r="P34" s="59">
        <v>350000</v>
      </c>
      <c r="Q34" s="70">
        <v>0</v>
      </c>
      <c r="R34" s="206"/>
      <c r="S34" s="31" t="s">
        <v>141</v>
      </c>
      <c r="T34" s="31" t="s">
        <v>141</v>
      </c>
      <c r="U34" s="31"/>
      <c r="V34" s="31" t="s">
        <v>141</v>
      </c>
      <c r="W34" s="31" t="s">
        <v>133</v>
      </c>
      <c r="X34" s="31" t="s">
        <v>133</v>
      </c>
      <c r="Y34" s="44" t="s">
        <v>129</v>
      </c>
      <c r="Z34" s="206"/>
    </row>
    <row r="35" spans="1:26" x14ac:dyDescent="0.25">
      <c r="A35" s="199" t="s">
        <v>131</v>
      </c>
      <c r="B35" s="199" t="s">
        <v>88</v>
      </c>
      <c r="C35" s="207" t="s">
        <v>147</v>
      </c>
      <c r="D35" s="199" t="s">
        <v>133</v>
      </c>
      <c r="E35" s="207" t="s">
        <v>148</v>
      </c>
      <c r="F35" s="199" t="s">
        <v>41</v>
      </c>
      <c r="G35" s="207" t="s">
        <v>183</v>
      </c>
      <c r="H35" s="207" t="s">
        <v>237</v>
      </c>
      <c r="I35" s="41"/>
      <c r="J35" s="51"/>
      <c r="K35" s="52"/>
      <c r="L35" s="52"/>
      <c r="M35" s="207" t="s">
        <v>23</v>
      </c>
      <c r="N35" s="49">
        <f>N36+N37</f>
        <v>23524172.02</v>
      </c>
      <c r="O35" s="49">
        <f>O36+O37</f>
        <v>6158057.3399999999</v>
      </c>
      <c r="P35" s="49">
        <f>P36+P37</f>
        <v>5050000</v>
      </c>
      <c r="Q35" s="49"/>
      <c r="R35" s="81"/>
      <c r="S35" s="61" t="s">
        <v>133</v>
      </c>
      <c r="T35" s="61" t="s">
        <v>133</v>
      </c>
      <c r="U35" s="50">
        <v>9</v>
      </c>
      <c r="V35" s="31"/>
      <c r="W35" s="31"/>
      <c r="X35" s="31"/>
      <c r="Y35" s="44"/>
      <c r="Z35" s="86"/>
    </row>
    <row r="36" spans="1:26" ht="25.5" x14ac:dyDescent="0.25">
      <c r="A36" s="203"/>
      <c r="B36" s="200"/>
      <c r="C36" s="208"/>
      <c r="D36" s="203"/>
      <c r="E36" s="208"/>
      <c r="F36" s="203"/>
      <c r="G36" s="208"/>
      <c r="H36" s="208"/>
      <c r="I36" s="32" t="s">
        <v>183</v>
      </c>
      <c r="J36" s="31" t="s">
        <v>184</v>
      </c>
      <c r="K36" s="32" t="s">
        <v>187</v>
      </c>
      <c r="L36" s="31" t="s">
        <v>184</v>
      </c>
      <c r="M36" s="208"/>
      <c r="N36" s="59">
        <v>20724172.02</v>
      </c>
      <c r="O36" s="59">
        <v>6158057.3399999999</v>
      </c>
      <c r="P36" s="59">
        <v>2250000</v>
      </c>
      <c r="Q36" s="59">
        <v>0</v>
      </c>
      <c r="R36" s="194" t="s">
        <v>212</v>
      </c>
      <c r="S36" s="31" t="s">
        <v>133</v>
      </c>
      <c r="T36" s="31" t="s">
        <v>141</v>
      </c>
      <c r="U36" s="64"/>
      <c r="V36" s="31" t="s">
        <v>133</v>
      </c>
      <c r="W36" s="31" t="s">
        <v>133</v>
      </c>
      <c r="X36" s="31" t="s">
        <v>133</v>
      </c>
      <c r="Y36" s="44" t="s">
        <v>129</v>
      </c>
      <c r="Z36" s="194" t="s">
        <v>152</v>
      </c>
    </row>
    <row r="37" spans="1:26" x14ac:dyDescent="0.25">
      <c r="A37" s="204"/>
      <c r="B37" s="201"/>
      <c r="C37" s="209"/>
      <c r="D37" s="204"/>
      <c r="E37" s="209"/>
      <c r="F37" s="204"/>
      <c r="G37" s="209"/>
      <c r="H37" s="209"/>
      <c r="I37" s="32" t="s">
        <v>185</v>
      </c>
      <c r="J37" s="31" t="s">
        <v>186</v>
      </c>
      <c r="K37" s="31"/>
      <c r="L37" s="31"/>
      <c r="M37" s="209"/>
      <c r="N37" s="59">
        <v>2800000</v>
      </c>
      <c r="O37" s="59">
        <v>0</v>
      </c>
      <c r="P37" s="59">
        <v>2800000</v>
      </c>
      <c r="Q37" s="59">
        <v>0</v>
      </c>
      <c r="R37" s="195"/>
      <c r="S37" s="31" t="s">
        <v>141</v>
      </c>
      <c r="T37" s="31" t="s">
        <v>133</v>
      </c>
      <c r="U37" s="64">
        <v>9</v>
      </c>
      <c r="V37" s="31" t="s">
        <v>133</v>
      </c>
      <c r="W37" s="31" t="s">
        <v>133</v>
      </c>
      <c r="X37" s="31" t="s">
        <v>133</v>
      </c>
      <c r="Y37" s="44" t="s">
        <v>129</v>
      </c>
      <c r="Z37" s="195"/>
    </row>
    <row r="38" spans="1:26" ht="76.5" x14ac:dyDescent="0.25">
      <c r="A38" s="31" t="s">
        <v>131</v>
      </c>
      <c r="B38" s="47" t="s">
        <v>88</v>
      </c>
      <c r="C38" s="32" t="s">
        <v>147</v>
      </c>
      <c r="D38" s="31" t="s">
        <v>133</v>
      </c>
      <c r="E38" s="32" t="s">
        <v>148</v>
      </c>
      <c r="F38" s="31" t="s">
        <v>41</v>
      </c>
      <c r="G38" s="32" t="s">
        <v>188</v>
      </c>
      <c r="H38" s="32" t="s">
        <v>189</v>
      </c>
      <c r="I38" s="32" t="s">
        <v>190</v>
      </c>
      <c r="J38" s="31" t="s">
        <v>191</v>
      </c>
      <c r="K38" s="31"/>
      <c r="L38" s="45"/>
      <c r="M38" s="85" t="s">
        <v>23</v>
      </c>
      <c r="N38" s="49">
        <v>6672834.9299999997</v>
      </c>
      <c r="O38" s="49">
        <v>1457611.64</v>
      </c>
      <c r="P38" s="49">
        <v>2300000</v>
      </c>
      <c r="Q38" s="49">
        <v>0</v>
      </c>
      <c r="R38" s="32" t="s">
        <v>212</v>
      </c>
      <c r="S38" s="31" t="s">
        <v>141</v>
      </c>
      <c r="T38" s="31" t="s">
        <v>141</v>
      </c>
      <c r="U38" s="31"/>
      <c r="V38" s="31" t="s">
        <v>133</v>
      </c>
      <c r="W38" s="31" t="s">
        <v>133</v>
      </c>
      <c r="X38" s="31" t="s">
        <v>133</v>
      </c>
      <c r="Y38" s="44" t="s">
        <v>129</v>
      </c>
      <c r="Z38" s="32" t="s">
        <v>152</v>
      </c>
    </row>
    <row r="39" spans="1:26" ht="25.5" x14ac:dyDescent="0.25">
      <c r="A39" s="31" t="s">
        <v>131</v>
      </c>
      <c r="B39" s="47" t="s">
        <v>88</v>
      </c>
      <c r="C39" s="32" t="s">
        <v>147</v>
      </c>
      <c r="D39" s="31" t="s">
        <v>133</v>
      </c>
      <c r="E39" s="32" t="s">
        <v>148</v>
      </c>
      <c r="F39" s="31" t="s">
        <v>41</v>
      </c>
      <c r="G39" s="32" t="s">
        <v>192</v>
      </c>
      <c r="H39" s="32" t="s">
        <v>193</v>
      </c>
      <c r="I39" s="32"/>
      <c r="J39" s="31"/>
      <c r="K39" s="31"/>
      <c r="L39" s="31"/>
      <c r="M39" s="85" t="s">
        <v>23</v>
      </c>
      <c r="N39" s="49">
        <v>3215173.24</v>
      </c>
      <c r="O39" s="49">
        <v>495057.76</v>
      </c>
      <c r="P39" s="49">
        <v>1730000</v>
      </c>
      <c r="Q39" s="49">
        <v>0</v>
      </c>
      <c r="R39" s="32" t="s">
        <v>212</v>
      </c>
      <c r="S39" s="31" t="s">
        <v>141</v>
      </c>
      <c r="T39" s="31" t="s">
        <v>141</v>
      </c>
      <c r="U39" s="31"/>
      <c r="V39" s="31" t="s">
        <v>133</v>
      </c>
      <c r="W39" s="31" t="s">
        <v>133</v>
      </c>
      <c r="X39" s="31" t="s">
        <v>133</v>
      </c>
      <c r="Y39" s="44" t="s">
        <v>129</v>
      </c>
      <c r="Z39" s="32" t="s">
        <v>152</v>
      </c>
    </row>
    <row r="40" spans="1:26" ht="38.25" x14ac:dyDescent="0.25">
      <c r="A40" s="31" t="s">
        <v>131</v>
      </c>
      <c r="B40" s="47" t="s">
        <v>88</v>
      </c>
      <c r="C40" s="32" t="s">
        <v>147</v>
      </c>
      <c r="D40" s="31" t="s">
        <v>133</v>
      </c>
      <c r="E40" s="32" t="s">
        <v>148</v>
      </c>
      <c r="F40" s="31" t="s">
        <v>41</v>
      </c>
      <c r="G40" s="32" t="s">
        <v>194</v>
      </c>
      <c r="H40" s="32" t="s">
        <v>195</v>
      </c>
      <c r="I40" s="32"/>
      <c r="J40" s="31"/>
      <c r="K40" s="31"/>
      <c r="L40" s="31"/>
      <c r="M40" s="85" t="s">
        <v>23</v>
      </c>
      <c r="N40" s="49">
        <v>4584874.3</v>
      </c>
      <c r="O40" s="49">
        <v>1094958.1000000001</v>
      </c>
      <c r="P40" s="49">
        <v>1300000</v>
      </c>
      <c r="Q40" s="49">
        <v>0</v>
      </c>
      <c r="R40" s="32" t="s">
        <v>212</v>
      </c>
      <c r="S40" s="31" t="s">
        <v>141</v>
      </c>
      <c r="T40" s="31" t="s">
        <v>141</v>
      </c>
      <c r="U40" s="31"/>
      <c r="V40" s="31" t="s">
        <v>133</v>
      </c>
      <c r="W40" s="31" t="s">
        <v>133</v>
      </c>
      <c r="X40" s="31" t="s">
        <v>133</v>
      </c>
      <c r="Y40" s="44" t="s">
        <v>129</v>
      </c>
      <c r="Z40" s="32" t="s">
        <v>152</v>
      </c>
    </row>
    <row r="41" spans="1:26" x14ac:dyDescent="0.25">
      <c r="A41" s="196" t="s">
        <v>131</v>
      </c>
      <c r="B41" s="199" t="s">
        <v>88</v>
      </c>
      <c r="C41" s="194" t="s">
        <v>147</v>
      </c>
      <c r="D41" s="196" t="s">
        <v>133</v>
      </c>
      <c r="E41" s="194" t="s">
        <v>148</v>
      </c>
      <c r="F41" s="196" t="s">
        <v>41</v>
      </c>
      <c r="G41" s="194" t="s">
        <v>196</v>
      </c>
      <c r="H41" s="194" t="s">
        <v>197</v>
      </c>
      <c r="I41" s="82"/>
      <c r="J41" s="61"/>
      <c r="K41" s="61"/>
      <c r="L41" s="61"/>
      <c r="M41" s="194" t="s">
        <v>23</v>
      </c>
      <c r="N41" s="49">
        <f>N42+N43</f>
        <v>14017300.220000001</v>
      </c>
      <c r="O41" s="49">
        <f>O42</f>
        <v>2316848.75</v>
      </c>
      <c r="P41" s="49">
        <f>P42+P43</f>
        <v>7066754</v>
      </c>
      <c r="Q41" s="49">
        <v>0</v>
      </c>
      <c r="R41" s="138"/>
      <c r="S41" s="61" t="s">
        <v>133</v>
      </c>
      <c r="T41" s="61" t="s">
        <v>133</v>
      </c>
      <c r="U41" s="50">
        <v>1</v>
      </c>
      <c r="V41" s="31" t="s">
        <v>133</v>
      </c>
      <c r="W41" s="31" t="s">
        <v>133</v>
      </c>
      <c r="X41" s="31" t="s">
        <v>133</v>
      </c>
      <c r="Y41" s="196" t="s">
        <v>129</v>
      </c>
      <c r="Z41" s="194" t="s">
        <v>152</v>
      </c>
    </row>
    <row r="42" spans="1:26" x14ac:dyDescent="0.25">
      <c r="A42" s="197"/>
      <c r="B42" s="200"/>
      <c r="C42" s="202"/>
      <c r="D42" s="197"/>
      <c r="E42" s="202"/>
      <c r="F42" s="197"/>
      <c r="G42" s="202"/>
      <c r="H42" s="202"/>
      <c r="I42" s="32" t="s">
        <v>196</v>
      </c>
      <c r="J42" s="31" t="s">
        <v>197</v>
      </c>
      <c r="K42" s="31"/>
      <c r="L42" s="31"/>
      <c r="M42" s="202"/>
      <c r="N42" s="59">
        <v>12830100.220000001</v>
      </c>
      <c r="O42" s="59">
        <v>2316848.75</v>
      </c>
      <c r="P42" s="59">
        <v>5879554</v>
      </c>
      <c r="Q42" s="59">
        <v>0</v>
      </c>
      <c r="R42" s="194" t="s">
        <v>211</v>
      </c>
      <c r="S42" s="31" t="s">
        <v>133</v>
      </c>
      <c r="T42" s="31" t="s">
        <v>133</v>
      </c>
      <c r="U42" s="31">
        <v>1</v>
      </c>
      <c r="V42" s="31" t="s">
        <v>133</v>
      </c>
      <c r="W42" s="31" t="s">
        <v>133</v>
      </c>
      <c r="X42" s="31" t="s">
        <v>133</v>
      </c>
      <c r="Y42" s="197"/>
      <c r="Z42" s="202"/>
    </row>
    <row r="43" spans="1:26" ht="25.5" x14ac:dyDescent="0.25">
      <c r="A43" s="198"/>
      <c r="B43" s="201"/>
      <c r="C43" s="195"/>
      <c r="D43" s="198"/>
      <c r="E43" s="195"/>
      <c r="F43" s="198"/>
      <c r="G43" s="195"/>
      <c r="H43" s="195"/>
      <c r="I43" s="32" t="s">
        <v>198</v>
      </c>
      <c r="J43" s="31" t="s">
        <v>184</v>
      </c>
      <c r="K43" s="31"/>
      <c r="L43" s="31"/>
      <c r="M43" s="195"/>
      <c r="N43" s="59">
        <v>1187200</v>
      </c>
      <c r="O43" s="59">
        <v>0</v>
      </c>
      <c r="P43" s="59">
        <f>N43</f>
        <v>1187200</v>
      </c>
      <c r="Q43" s="59">
        <v>0</v>
      </c>
      <c r="R43" s="195"/>
      <c r="S43" s="31" t="s">
        <v>133</v>
      </c>
      <c r="T43" s="31" t="s">
        <v>133</v>
      </c>
      <c r="U43" s="64"/>
      <c r="V43" s="31" t="s">
        <v>133</v>
      </c>
      <c r="W43" s="31" t="s">
        <v>133</v>
      </c>
      <c r="X43" s="31" t="s">
        <v>133</v>
      </c>
      <c r="Y43" s="198"/>
      <c r="Z43" s="195"/>
    </row>
    <row r="44" spans="1:26" ht="51" x14ac:dyDescent="0.25">
      <c r="A44" s="31" t="s">
        <v>131</v>
      </c>
      <c r="B44" s="47" t="s">
        <v>88</v>
      </c>
      <c r="C44" s="32" t="s">
        <v>147</v>
      </c>
      <c r="D44" s="31" t="s">
        <v>133</v>
      </c>
      <c r="E44" s="32" t="s">
        <v>148</v>
      </c>
      <c r="F44" s="31" t="s">
        <v>41</v>
      </c>
      <c r="G44" s="32" t="s">
        <v>199</v>
      </c>
      <c r="H44" s="32" t="s">
        <v>200</v>
      </c>
      <c r="I44" s="32"/>
      <c r="J44" s="31"/>
      <c r="K44" s="31"/>
      <c r="L44" s="31"/>
      <c r="M44" s="85" t="s">
        <v>23</v>
      </c>
      <c r="N44" s="49">
        <v>7661018.3799999999</v>
      </c>
      <c r="O44" s="49">
        <v>1920339.46</v>
      </c>
      <c r="P44" s="49">
        <v>1900000</v>
      </c>
      <c r="Q44" s="49">
        <v>0</v>
      </c>
      <c r="R44" s="32" t="s">
        <v>212</v>
      </c>
      <c r="S44" s="31" t="s">
        <v>141</v>
      </c>
      <c r="T44" s="31" t="s">
        <v>141</v>
      </c>
      <c r="U44" s="31"/>
      <c r="V44" s="31" t="s">
        <v>133</v>
      </c>
      <c r="W44" s="31" t="s">
        <v>133</v>
      </c>
      <c r="X44" s="31" t="s">
        <v>133</v>
      </c>
      <c r="Y44" s="44" t="s">
        <v>129</v>
      </c>
      <c r="Z44" s="32" t="s">
        <v>152</v>
      </c>
    </row>
    <row r="45" spans="1:26" ht="38.25" x14ac:dyDescent="0.25">
      <c r="A45" s="31" t="s">
        <v>131</v>
      </c>
      <c r="B45" s="47" t="s">
        <v>88</v>
      </c>
      <c r="C45" s="32" t="s">
        <v>147</v>
      </c>
      <c r="D45" s="31" t="s">
        <v>133</v>
      </c>
      <c r="E45" s="32" t="s">
        <v>148</v>
      </c>
      <c r="F45" s="31" t="s">
        <v>41</v>
      </c>
      <c r="G45" s="32" t="s">
        <v>149</v>
      </c>
      <c r="H45" s="32" t="s">
        <v>201</v>
      </c>
      <c r="I45" s="32" t="s">
        <v>202</v>
      </c>
      <c r="J45" s="31" t="s">
        <v>139</v>
      </c>
      <c r="K45" s="31"/>
      <c r="L45" s="31"/>
      <c r="M45" s="85" t="s">
        <v>23</v>
      </c>
      <c r="N45" s="49">
        <v>80491844.219999999</v>
      </c>
      <c r="O45" s="49">
        <v>21224829.079999998</v>
      </c>
      <c r="P45" s="49">
        <v>16817357</v>
      </c>
      <c r="Q45" s="49">
        <v>0</v>
      </c>
      <c r="R45" s="32" t="s">
        <v>213</v>
      </c>
      <c r="S45" s="31" t="s">
        <v>133</v>
      </c>
      <c r="T45" s="31" t="s">
        <v>133</v>
      </c>
      <c r="U45" s="50">
        <v>5</v>
      </c>
      <c r="V45" s="31" t="s">
        <v>133</v>
      </c>
      <c r="W45" s="31" t="s">
        <v>133</v>
      </c>
      <c r="X45" s="31" t="s">
        <v>133</v>
      </c>
      <c r="Y45" s="44" t="s">
        <v>129</v>
      </c>
      <c r="Z45" s="32" t="s">
        <v>152</v>
      </c>
    </row>
    <row r="46" spans="1:26" ht="25.5" x14ac:dyDescent="0.25">
      <c r="A46" s="31" t="s">
        <v>131</v>
      </c>
      <c r="B46" s="47" t="s">
        <v>88</v>
      </c>
      <c r="C46" s="32" t="s">
        <v>147</v>
      </c>
      <c r="D46" s="31" t="s">
        <v>133</v>
      </c>
      <c r="E46" s="32" t="s">
        <v>148</v>
      </c>
      <c r="F46" s="31" t="s">
        <v>41</v>
      </c>
      <c r="G46" s="32" t="s">
        <v>203</v>
      </c>
      <c r="H46" s="32" t="s">
        <v>204</v>
      </c>
      <c r="I46" s="32"/>
      <c r="J46" s="31"/>
      <c r="K46" s="31" t="s">
        <v>205</v>
      </c>
      <c r="L46" s="31" t="s">
        <v>204</v>
      </c>
      <c r="M46" s="85" t="s">
        <v>23</v>
      </c>
      <c r="N46" s="49">
        <v>4562597.25</v>
      </c>
      <c r="O46" s="49">
        <v>1280865.75</v>
      </c>
      <c r="P46" s="49">
        <v>720000</v>
      </c>
      <c r="Q46" s="49">
        <v>0</v>
      </c>
      <c r="R46" s="32" t="s">
        <v>212</v>
      </c>
      <c r="S46" s="31" t="s">
        <v>141</v>
      </c>
      <c r="T46" s="31" t="s">
        <v>141</v>
      </c>
      <c r="U46" s="31"/>
      <c r="V46" s="31" t="s">
        <v>133</v>
      </c>
      <c r="W46" s="31" t="s">
        <v>133</v>
      </c>
      <c r="X46" s="31" t="s">
        <v>133</v>
      </c>
      <c r="Y46" s="44" t="s">
        <v>129</v>
      </c>
      <c r="Z46" s="32" t="s">
        <v>152</v>
      </c>
    </row>
    <row r="47" spans="1:26" ht="25.5" x14ac:dyDescent="0.25">
      <c r="A47" s="31" t="s">
        <v>131</v>
      </c>
      <c r="B47" s="47" t="s">
        <v>88</v>
      </c>
      <c r="C47" s="32" t="s">
        <v>147</v>
      </c>
      <c r="D47" s="31" t="s">
        <v>133</v>
      </c>
      <c r="E47" s="32" t="s">
        <v>148</v>
      </c>
      <c r="F47" s="31" t="s">
        <v>41</v>
      </c>
      <c r="G47" s="32" t="s">
        <v>206</v>
      </c>
      <c r="H47" s="32" t="s">
        <v>207</v>
      </c>
      <c r="I47" s="32"/>
      <c r="J47" s="31"/>
      <c r="K47" s="31"/>
      <c r="L47" s="31"/>
      <c r="M47" s="32" t="s">
        <v>23</v>
      </c>
      <c r="N47" s="49">
        <v>12130359.43</v>
      </c>
      <c r="O47" s="49">
        <v>3543453.15</v>
      </c>
      <c r="P47" s="49">
        <v>1500000</v>
      </c>
      <c r="Q47" s="49">
        <v>0</v>
      </c>
      <c r="R47" s="32" t="s">
        <v>212</v>
      </c>
      <c r="S47" s="31" t="s">
        <v>141</v>
      </c>
      <c r="T47" s="31" t="s">
        <v>141</v>
      </c>
      <c r="U47" s="31"/>
      <c r="V47" s="31" t="s">
        <v>133</v>
      </c>
      <c r="W47" s="31" t="s">
        <v>133</v>
      </c>
      <c r="X47" s="31" t="s">
        <v>133</v>
      </c>
      <c r="Y47" s="31" t="s">
        <v>129</v>
      </c>
      <c r="Z47" s="32" t="s">
        <v>152</v>
      </c>
    </row>
    <row r="48" spans="1:26" s="139" customFormat="1" ht="51.75" customHeight="1" x14ac:dyDescent="0.25">
      <c r="A48" s="32" t="s">
        <v>131</v>
      </c>
      <c r="B48" s="103" t="s">
        <v>242</v>
      </c>
      <c r="C48" s="32" t="s">
        <v>147</v>
      </c>
      <c r="D48" s="104"/>
      <c r="E48" s="104"/>
      <c r="F48" s="104"/>
      <c r="G48" s="105" t="s">
        <v>243</v>
      </c>
      <c r="H48" s="105" t="s">
        <v>186</v>
      </c>
      <c r="I48" s="105"/>
      <c r="J48" s="105"/>
      <c r="K48" s="106"/>
      <c r="L48" s="105" t="s">
        <v>186</v>
      </c>
      <c r="M48" s="107" t="s">
        <v>244</v>
      </c>
      <c r="N48" s="112">
        <v>170212.5</v>
      </c>
      <c r="O48" s="112">
        <v>30037.5</v>
      </c>
      <c r="P48" s="112">
        <v>6460</v>
      </c>
      <c r="Q48" s="112">
        <v>1140</v>
      </c>
      <c r="R48" s="110" t="s">
        <v>245</v>
      </c>
      <c r="S48" s="105" t="s">
        <v>141</v>
      </c>
      <c r="T48" s="105" t="s">
        <v>141</v>
      </c>
      <c r="U48" s="105"/>
      <c r="V48" s="106" t="s">
        <v>133</v>
      </c>
      <c r="W48" s="105" t="s">
        <v>133</v>
      </c>
      <c r="X48" s="106" t="s">
        <v>141</v>
      </c>
      <c r="Y48" s="105" t="s">
        <v>130</v>
      </c>
      <c r="Z48" s="105" t="s">
        <v>246</v>
      </c>
    </row>
    <row r="49" spans="1:26" s="139" customFormat="1" ht="94.5" customHeight="1" x14ac:dyDescent="0.25">
      <c r="A49" s="32" t="s">
        <v>131</v>
      </c>
      <c r="B49" s="108" t="s">
        <v>242</v>
      </c>
      <c r="C49" s="32" t="s">
        <v>147</v>
      </c>
      <c r="D49" s="104"/>
      <c r="E49" s="104"/>
      <c r="F49" s="104"/>
      <c r="G49" s="105" t="s">
        <v>247</v>
      </c>
      <c r="H49" s="105" t="s">
        <v>136</v>
      </c>
      <c r="I49" s="105" t="s">
        <v>248</v>
      </c>
      <c r="J49" s="105" t="s">
        <v>249</v>
      </c>
      <c r="K49" s="104" t="s">
        <v>250</v>
      </c>
      <c r="L49" s="104" t="s">
        <v>251</v>
      </c>
      <c r="M49" s="109" t="s">
        <v>252</v>
      </c>
      <c r="N49" s="113">
        <v>32636097.120000001</v>
      </c>
      <c r="O49" s="113">
        <v>5759311.2599999998</v>
      </c>
      <c r="P49" s="113">
        <v>3072747.42</v>
      </c>
      <c r="Q49" s="114">
        <v>542249.54550000001</v>
      </c>
      <c r="R49" s="111" t="s">
        <v>253</v>
      </c>
      <c r="S49" s="111" t="s">
        <v>141</v>
      </c>
      <c r="T49" s="111" t="s">
        <v>141</v>
      </c>
      <c r="U49" s="105"/>
      <c r="V49" s="111" t="s">
        <v>133</v>
      </c>
      <c r="W49" s="105" t="s">
        <v>133</v>
      </c>
      <c r="X49" s="104" t="s">
        <v>141</v>
      </c>
      <c r="Y49" s="105" t="s">
        <v>129</v>
      </c>
      <c r="Z49" s="105" t="s">
        <v>246</v>
      </c>
    </row>
    <row r="50" spans="1:26" x14ac:dyDescent="0.25">
      <c r="P50" s="151"/>
    </row>
  </sheetData>
  <mergeCells count="81">
    <mergeCell ref="G4:G5"/>
    <mergeCell ref="A4:A5"/>
    <mergeCell ref="B4:B5"/>
    <mergeCell ref="C4:C5"/>
    <mergeCell ref="E4:E5"/>
    <mergeCell ref="F4:F5"/>
    <mergeCell ref="N4:O4"/>
    <mergeCell ref="P4:Q4"/>
    <mergeCell ref="R4:R5"/>
    <mergeCell ref="T4:U4"/>
    <mergeCell ref="A8:A12"/>
    <mergeCell ref="B8:B12"/>
    <mergeCell ref="C8:C12"/>
    <mergeCell ref="D8:D12"/>
    <mergeCell ref="E8:E12"/>
    <mergeCell ref="F8:F12"/>
    <mergeCell ref="H4:H5"/>
    <mergeCell ref="I4:I5"/>
    <mergeCell ref="J4:J5"/>
    <mergeCell ref="K4:K5"/>
    <mergeCell ref="L4:L5"/>
    <mergeCell ref="M4:M5"/>
    <mergeCell ref="A24:A27"/>
    <mergeCell ref="B24:B27"/>
    <mergeCell ref="C24:C27"/>
    <mergeCell ref="D24:D27"/>
    <mergeCell ref="E24:E27"/>
    <mergeCell ref="M8:M12"/>
    <mergeCell ref="A14:A22"/>
    <mergeCell ref="B14:B22"/>
    <mergeCell ref="C14:C22"/>
    <mergeCell ref="D14:D22"/>
    <mergeCell ref="E14:E22"/>
    <mergeCell ref="F14:F22"/>
    <mergeCell ref="G14:G22"/>
    <mergeCell ref="G8:G9"/>
    <mergeCell ref="H8:H9"/>
    <mergeCell ref="A29:A34"/>
    <mergeCell ref="B29:B34"/>
    <mergeCell ref="C29:C34"/>
    <mergeCell ref="D29:D34"/>
    <mergeCell ref="E29:E34"/>
    <mergeCell ref="Z15:Z22"/>
    <mergeCell ref="H35:H37"/>
    <mergeCell ref="M35:M37"/>
    <mergeCell ref="F29:F34"/>
    <mergeCell ref="G29:G34"/>
    <mergeCell ref="H29:H34"/>
    <mergeCell ref="M29:M34"/>
    <mergeCell ref="R30:R34"/>
    <mergeCell ref="H14:H22"/>
    <mergeCell ref="M14:M22"/>
    <mergeCell ref="Z30:Z34"/>
    <mergeCell ref="G24:G27"/>
    <mergeCell ref="H24:H27"/>
    <mergeCell ref="M24:M27"/>
    <mergeCell ref="R24:R27"/>
    <mergeCell ref="Z24:Z27"/>
    <mergeCell ref="R15:R22"/>
    <mergeCell ref="C35:C37"/>
    <mergeCell ref="D35:D37"/>
    <mergeCell ref="E35:E37"/>
    <mergeCell ref="F35:F37"/>
    <mergeCell ref="G35:G37"/>
    <mergeCell ref="R36:R37"/>
    <mergeCell ref="F24:F27"/>
    <mergeCell ref="Z36:Z37"/>
    <mergeCell ref="A41:A43"/>
    <mergeCell ref="B41:B43"/>
    <mergeCell ref="C41:C43"/>
    <mergeCell ref="D41:D43"/>
    <mergeCell ref="E41:E43"/>
    <mergeCell ref="F41:F43"/>
    <mergeCell ref="G41:G43"/>
    <mergeCell ref="H41:H43"/>
    <mergeCell ref="M41:M43"/>
    <mergeCell ref="R42:R43"/>
    <mergeCell ref="Z41:Z43"/>
    <mergeCell ref="Y41:Y43"/>
    <mergeCell ref="A35:A37"/>
    <mergeCell ref="B35:B37"/>
  </mergeCells>
  <dataValidations count="1">
    <dataValidation type="list" allowBlank="1" showInputMessage="1" showErrorMessage="1" sqref="Y9:Y41 Y44:Y47" xr:uid="{5456C627-B1EB-4A9E-8586-C55D52B82A18}">
      <formula1>$AD$5:$AD$9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3E318-7906-4A87-B172-01916D9B9EA4}">
  <dimension ref="A2:E9"/>
  <sheetViews>
    <sheetView zoomScale="70" zoomScaleNormal="70" zoomScaleSheetLayoutView="90" workbookViewId="0">
      <selection activeCell="A2" sqref="A2:XFD2"/>
    </sheetView>
  </sheetViews>
  <sheetFormatPr defaultRowHeight="15" x14ac:dyDescent="0.25"/>
  <cols>
    <col min="1" max="1" width="40.7109375" customWidth="1"/>
    <col min="2" max="2" width="117.7109375" customWidth="1"/>
    <col min="3" max="3" width="21.5703125" customWidth="1"/>
  </cols>
  <sheetData>
    <row r="2" spans="1:5" s="37" customFormat="1" ht="24.6" customHeight="1" x14ac:dyDescent="0.25">
      <c r="A2" s="4" t="s">
        <v>63</v>
      </c>
      <c r="B2" s="4" t="s">
        <v>22</v>
      </c>
      <c r="C2"/>
      <c r="D2"/>
      <c r="E2"/>
    </row>
    <row r="4" spans="1:5" ht="14.45" customHeight="1" x14ac:dyDescent="0.25">
      <c r="A4" s="4" t="s">
        <v>220</v>
      </c>
    </row>
    <row r="5" spans="1:5" ht="14.45" customHeight="1" thickBot="1" x14ac:dyDescent="0.3"/>
    <row r="6" spans="1:5" x14ac:dyDescent="0.25">
      <c r="A6" s="220" t="s">
        <v>214</v>
      </c>
      <c r="B6" s="222" t="s">
        <v>221</v>
      </c>
    </row>
    <row r="7" spans="1:5" x14ac:dyDescent="0.25">
      <c r="A7" s="221"/>
      <c r="B7" s="223"/>
    </row>
    <row r="8" spans="1:5" ht="140.25" customHeight="1" x14ac:dyDescent="0.25">
      <c r="A8" s="141" t="s">
        <v>222</v>
      </c>
      <c r="B8" s="142" t="s">
        <v>254</v>
      </c>
    </row>
    <row r="9" spans="1:5" ht="140.25" customHeight="1" thickBot="1" x14ac:dyDescent="0.3">
      <c r="A9" s="143" t="s">
        <v>223</v>
      </c>
      <c r="B9" s="144" t="s">
        <v>255</v>
      </c>
    </row>
  </sheetData>
  <mergeCells count="2">
    <mergeCell ref="A6:A7"/>
    <mergeCell ref="B6:B7"/>
  </mergeCells>
  <pageMargins left="0.7" right="0.7" top="0.75" bottom="0.75" header="0.3" footer="0.3"/>
  <pageSetup paperSize="9" scale="1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9CFEC-EA09-4D63-90B5-E37D8A03A640}">
  <dimension ref="A2:E14"/>
  <sheetViews>
    <sheetView tabSelected="1" zoomScale="70" zoomScaleNormal="70" workbookViewId="0">
      <selection activeCell="K13" sqref="K13"/>
    </sheetView>
  </sheetViews>
  <sheetFormatPr defaultRowHeight="15" x14ac:dyDescent="0.25"/>
  <cols>
    <col min="1" max="1" width="44.28515625" customWidth="1"/>
    <col min="2" max="2" width="20.85546875" customWidth="1"/>
    <col min="3" max="3" width="19.42578125" customWidth="1"/>
    <col min="4" max="4" width="18.140625" customWidth="1"/>
    <col min="5" max="5" width="30.28515625" customWidth="1"/>
  </cols>
  <sheetData>
    <row r="2" spans="1:5" x14ac:dyDescent="0.25">
      <c r="A2" s="224" t="s">
        <v>22</v>
      </c>
      <c r="B2" s="224"/>
      <c r="C2" s="224"/>
      <c r="D2" s="224"/>
      <c r="E2" s="224"/>
    </row>
    <row r="3" spans="1:5" x14ac:dyDescent="0.25">
      <c r="A3" s="4"/>
    </row>
    <row r="4" spans="1:5" x14ac:dyDescent="0.25">
      <c r="A4" s="4" t="s">
        <v>226</v>
      </c>
      <c r="B4" s="29"/>
    </row>
    <row r="5" spans="1:5" ht="15.75" thickBot="1" x14ac:dyDescent="0.3"/>
    <row r="6" spans="1:5" x14ac:dyDescent="0.25">
      <c r="A6" s="220" t="s">
        <v>214</v>
      </c>
      <c r="B6" s="225" t="s">
        <v>227</v>
      </c>
      <c r="C6" s="225" t="s">
        <v>228</v>
      </c>
      <c r="D6" s="225" t="s">
        <v>229</v>
      </c>
      <c r="E6" s="222" t="s">
        <v>230</v>
      </c>
    </row>
    <row r="7" spans="1:5" x14ac:dyDescent="0.25">
      <c r="A7" s="221"/>
      <c r="B7" s="226"/>
      <c r="C7" s="226"/>
      <c r="D7" s="226"/>
      <c r="E7" s="223"/>
    </row>
    <row r="8" spans="1:5" x14ac:dyDescent="0.25">
      <c r="A8" s="78">
        <v>1</v>
      </c>
      <c r="B8" s="79">
        <v>2</v>
      </c>
      <c r="C8" s="79">
        <v>3</v>
      </c>
      <c r="D8" s="79">
        <v>4</v>
      </c>
      <c r="E8" s="80">
        <v>5</v>
      </c>
    </row>
    <row r="9" spans="1:5" ht="26.25" x14ac:dyDescent="0.25">
      <c r="A9" s="145" t="s">
        <v>234</v>
      </c>
      <c r="B9" s="115">
        <v>29</v>
      </c>
      <c r="C9" s="115">
        <v>41</v>
      </c>
      <c r="D9" s="116">
        <v>0.71</v>
      </c>
      <c r="E9" s="146"/>
    </row>
    <row r="10" spans="1:5" ht="26.25" x14ac:dyDescent="0.25">
      <c r="A10" s="145" t="s">
        <v>231</v>
      </c>
      <c r="B10" s="117">
        <v>60356</v>
      </c>
      <c r="C10" s="117">
        <v>48500</v>
      </c>
      <c r="D10" s="116">
        <v>1.24</v>
      </c>
      <c r="E10" s="146"/>
    </row>
    <row r="11" spans="1:5" ht="26.25" x14ac:dyDescent="0.25">
      <c r="A11" s="145" t="s">
        <v>232</v>
      </c>
      <c r="B11" s="118">
        <v>0.98909999999999998</v>
      </c>
      <c r="C11" s="118">
        <v>0.4</v>
      </c>
      <c r="D11" s="116">
        <v>2.4700000000000002</v>
      </c>
      <c r="E11" s="146"/>
    </row>
    <row r="12" spans="1:5" ht="26.25" x14ac:dyDescent="0.25">
      <c r="A12" s="145" t="s">
        <v>235</v>
      </c>
      <c r="B12" s="117">
        <v>1895584</v>
      </c>
      <c r="C12" s="117">
        <v>5440667</v>
      </c>
      <c r="D12" s="116">
        <v>0.35</v>
      </c>
      <c r="E12" s="146"/>
    </row>
    <row r="13" spans="1:5" ht="39" x14ac:dyDescent="0.25">
      <c r="A13" s="145" t="s">
        <v>236</v>
      </c>
      <c r="B13" s="115">
        <v>4</v>
      </c>
      <c r="C13" s="115">
        <v>12</v>
      </c>
      <c r="D13" s="116">
        <v>0.33</v>
      </c>
      <c r="E13" s="146"/>
    </row>
    <row r="14" spans="1:5" ht="15.75" thickBot="1" x14ac:dyDescent="0.3">
      <c r="A14" s="147" t="s">
        <v>233</v>
      </c>
      <c r="B14" s="148">
        <v>13</v>
      </c>
      <c r="C14" s="148">
        <v>46</v>
      </c>
      <c r="D14" s="149">
        <v>0.28000000000000003</v>
      </c>
      <c r="E14" s="150"/>
    </row>
  </sheetData>
  <mergeCells count="6">
    <mergeCell ref="A2:E2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PM_alokacja_kontraktacja</vt:lpstr>
      <vt:lpstr>PM_PD</vt:lpstr>
      <vt:lpstr>PM_projekty_COVID</vt:lpstr>
      <vt:lpstr>PM_ewaluacja</vt:lpstr>
      <vt:lpstr>PM_wskaźniki</vt:lpstr>
      <vt:lpstr>PM_alokacja_kontraktacja!Obszar_wydruku</vt:lpstr>
      <vt:lpstr>PM_ewaluacja!Obszar_wydruku</vt:lpstr>
      <vt:lpstr>PM_PD!Obszar_wydruku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Majewska Małgorzata</cp:lastModifiedBy>
  <cp:lastPrinted>2021-04-29T08:40:26Z</cp:lastPrinted>
  <dcterms:created xsi:type="dcterms:W3CDTF">2017-09-14T07:20:33Z</dcterms:created>
  <dcterms:modified xsi:type="dcterms:W3CDTF">2022-06-09T10:17:28Z</dcterms:modified>
</cp:coreProperties>
</file>